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E:\МОНИТОРИНГ\"/>
    </mc:Choice>
  </mc:AlternateContent>
  <bookViews>
    <workbookView xWindow="0" yWindow="0" windowWidth="20730" windowHeight="11760" activeTab="4"/>
  </bookViews>
  <sheets>
    <sheet name="мониторинг" sheetId="2" r:id="rId1"/>
    <sheet name="физкультура" sheetId="3" r:id="rId2"/>
    <sheet name="соц-ком" sheetId="5" r:id="rId3"/>
    <sheet name="познават" sheetId="6" r:id="rId4"/>
    <sheet name="речевое" sheetId="7" r:id="rId5"/>
    <sheet name="худ-эст" sheetId="8" r:id="rId6"/>
    <sheet name="музыка" sheetId="9" r:id="rId7"/>
    <sheet name="дети" sheetId="10" r:id="rId8"/>
    <sheet name="Аннотация" sheetId="11" r:id="rId9"/>
  </sheets>
  <definedNames>
    <definedName name="_xlnm.Print_Area" localSheetId="6">музыка!$A$1:$N$55</definedName>
    <definedName name="_xlnm.Print_Area" localSheetId="3">познават!$A$1:$T$52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0" i="9" l="1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9" i="9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9" i="8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7" i="7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7" i="6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8" i="5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7" i="3"/>
  <c r="B3" i="2"/>
  <c r="B2" i="2"/>
  <c r="L24" i="9"/>
  <c r="N27" i="2"/>
  <c r="P30" i="3"/>
  <c r="D27" i="2"/>
  <c r="T27" i="5"/>
  <c r="F27" i="2"/>
  <c r="R26" i="6"/>
  <c r="H27" i="2"/>
  <c r="P26" i="7"/>
  <c r="J27" i="2"/>
  <c r="T28" i="8"/>
  <c r="L27" i="2"/>
  <c r="P27" i="2"/>
  <c r="P31" i="3"/>
  <c r="D28" i="2"/>
  <c r="T32" i="5"/>
  <c r="F28" i="2"/>
  <c r="R31" i="6"/>
  <c r="H28" i="2"/>
  <c r="P31" i="7"/>
  <c r="J28" i="2"/>
  <c r="T33" i="8"/>
  <c r="L28" i="2"/>
  <c r="L25" i="9"/>
  <c r="N28" i="2"/>
  <c r="P28" i="2"/>
  <c r="L26" i="9"/>
  <c r="N29" i="2"/>
  <c r="P32" i="3"/>
  <c r="D29" i="2"/>
  <c r="T33" i="5"/>
  <c r="F29" i="2"/>
  <c r="R32" i="6"/>
  <c r="H29" i="2"/>
  <c r="P32" i="7"/>
  <c r="J29" i="2"/>
  <c r="T34" i="8"/>
  <c r="L29" i="2"/>
  <c r="P29" i="2"/>
  <c r="L27" i="9"/>
  <c r="N30" i="2"/>
  <c r="P33" i="3"/>
  <c r="D30" i="2"/>
  <c r="T34" i="5"/>
  <c r="F30" i="2"/>
  <c r="R33" i="6"/>
  <c r="H30" i="2"/>
  <c r="P33" i="7"/>
  <c r="J30" i="2"/>
  <c r="T35" i="8"/>
  <c r="L30" i="2"/>
  <c r="P30" i="2"/>
  <c r="P34" i="3"/>
  <c r="D31" i="2"/>
  <c r="T35" i="5"/>
  <c r="F31" i="2"/>
  <c r="R34" i="6"/>
  <c r="H31" i="2"/>
  <c r="P34" i="7"/>
  <c r="J31" i="2"/>
  <c r="T36" i="8"/>
  <c r="L31" i="2"/>
  <c r="L28" i="9"/>
  <c r="N31" i="2"/>
  <c r="P31" i="2"/>
  <c r="P8" i="3"/>
  <c r="P28" i="3"/>
  <c r="P7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9" i="3"/>
  <c r="P35" i="3"/>
  <c r="D32" i="2"/>
  <c r="T9" i="5"/>
  <c r="T28" i="5"/>
  <c r="T8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9" i="5"/>
  <c r="T30" i="5"/>
  <c r="T31" i="5"/>
  <c r="T36" i="5"/>
  <c r="F32" i="2"/>
  <c r="R8" i="6"/>
  <c r="R20" i="6"/>
  <c r="R29" i="6"/>
  <c r="R17" i="6"/>
  <c r="R22" i="6"/>
  <c r="R27" i="6"/>
  <c r="R7" i="6"/>
  <c r="R9" i="6"/>
  <c r="R10" i="6"/>
  <c r="R11" i="6"/>
  <c r="R12" i="6"/>
  <c r="R13" i="6"/>
  <c r="R14" i="6"/>
  <c r="R15" i="6"/>
  <c r="R16" i="6"/>
  <c r="R18" i="6"/>
  <c r="R19" i="6"/>
  <c r="R21" i="6"/>
  <c r="R23" i="6"/>
  <c r="R24" i="6"/>
  <c r="R25" i="6"/>
  <c r="R28" i="6"/>
  <c r="R30" i="6"/>
  <c r="R35" i="6"/>
  <c r="H32" i="2"/>
  <c r="P8" i="7"/>
  <c r="P7" i="7"/>
  <c r="P9" i="7"/>
  <c r="P11" i="7"/>
  <c r="P14" i="7"/>
  <c r="P17" i="7"/>
  <c r="P16" i="7"/>
  <c r="P19" i="7"/>
  <c r="P22" i="7"/>
  <c r="P20" i="7"/>
  <c r="P24" i="7"/>
  <c r="P25" i="7"/>
  <c r="P27" i="7"/>
  <c r="P28" i="7"/>
  <c r="P10" i="7"/>
  <c r="P12" i="7"/>
  <c r="P13" i="7"/>
  <c r="P15" i="7"/>
  <c r="P18" i="7"/>
  <c r="P21" i="7"/>
  <c r="P23" i="7"/>
  <c r="P29" i="7"/>
  <c r="P30" i="7"/>
  <c r="P35" i="7"/>
  <c r="J32" i="2"/>
  <c r="T10" i="8"/>
  <c r="T9" i="8"/>
  <c r="T24" i="8"/>
  <c r="T30" i="8"/>
  <c r="T29" i="8"/>
  <c r="T11" i="8"/>
  <c r="T12" i="8"/>
  <c r="T13" i="8"/>
  <c r="T14" i="8"/>
  <c r="T15" i="8"/>
  <c r="T16" i="8"/>
  <c r="T17" i="8"/>
  <c r="T18" i="8"/>
  <c r="T19" i="8"/>
  <c r="T20" i="8"/>
  <c r="T21" i="8"/>
  <c r="T22" i="8"/>
  <c r="T23" i="8"/>
  <c r="T25" i="8"/>
  <c r="T26" i="8"/>
  <c r="T27" i="8"/>
  <c r="T31" i="8"/>
  <c r="T32" i="8"/>
  <c r="T37" i="8"/>
  <c r="L32" i="2"/>
  <c r="L29" i="9"/>
  <c r="N32" i="2"/>
  <c r="P32" i="2"/>
  <c r="N33" i="2"/>
  <c r="D33" i="2"/>
  <c r="F33" i="2"/>
  <c r="H33" i="2"/>
  <c r="J33" i="2"/>
  <c r="L33" i="2"/>
  <c r="P33" i="2"/>
  <c r="D34" i="2"/>
  <c r="F34" i="2"/>
  <c r="H34" i="2"/>
  <c r="J34" i="2"/>
  <c r="L34" i="2"/>
  <c r="L35" i="9"/>
  <c r="N34" i="2"/>
  <c r="P34" i="2"/>
  <c r="P35" i="2"/>
  <c r="S36" i="8"/>
  <c r="K31" i="2"/>
  <c r="O34" i="7"/>
  <c r="I31" i="2"/>
  <c r="Q34" i="6"/>
  <c r="G31" i="2"/>
  <c r="R34" i="3"/>
  <c r="L36" i="9"/>
  <c r="N36" i="9"/>
  <c r="V36" i="8"/>
  <c r="R34" i="7"/>
  <c r="R30" i="7"/>
  <c r="R29" i="7"/>
  <c r="R28" i="7"/>
  <c r="R27" i="7"/>
  <c r="N35" i="6"/>
  <c r="H35" i="6"/>
  <c r="T34" i="6"/>
  <c r="V35" i="5"/>
  <c r="V31" i="5"/>
  <c r="V30" i="5"/>
  <c r="V29" i="5"/>
  <c r="V28" i="5"/>
  <c r="K36" i="9"/>
  <c r="M36" i="9"/>
  <c r="M35" i="2"/>
  <c r="O34" i="3"/>
  <c r="C35" i="2"/>
  <c r="S35" i="5"/>
  <c r="E35" i="2"/>
  <c r="G35" i="2"/>
  <c r="I35" i="2"/>
  <c r="K35" i="2"/>
  <c r="O35" i="2"/>
  <c r="O33" i="7"/>
  <c r="I34" i="2"/>
  <c r="Q33" i="6"/>
  <c r="G34" i="2"/>
  <c r="S34" i="5"/>
  <c r="E34" i="2"/>
  <c r="Q34" i="3"/>
  <c r="O7" i="3"/>
  <c r="C8" i="2"/>
  <c r="S8" i="5"/>
  <c r="E8" i="2"/>
  <c r="Q7" i="6"/>
  <c r="G8" i="2"/>
  <c r="O7" i="7"/>
  <c r="I8" i="2"/>
  <c r="S9" i="8"/>
  <c r="K8" i="2"/>
  <c r="K9" i="9"/>
  <c r="M8" i="2"/>
  <c r="O8" i="2"/>
  <c r="Q8" i="2"/>
  <c r="S34" i="8"/>
  <c r="K33" i="2"/>
  <c r="O32" i="7"/>
  <c r="I33" i="2"/>
  <c r="Q32" i="6"/>
  <c r="G33" i="2"/>
  <c r="U36" i="8"/>
  <c r="Q34" i="7"/>
  <c r="S34" i="6"/>
  <c r="U35" i="5"/>
  <c r="L8" i="2"/>
  <c r="R30" i="2"/>
  <c r="L23" i="9"/>
  <c r="R31" i="2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30" i="9"/>
  <c r="L31" i="9"/>
  <c r="L32" i="9"/>
  <c r="L33" i="9"/>
  <c r="L34" i="9"/>
  <c r="L37" i="9"/>
  <c r="N36" i="2"/>
  <c r="R32" i="2"/>
  <c r="T38" i="8"/>
  <c r="P36" i="3"/>
  <c r="T37" i="5"/>
  <c r="R36" i="6"/>
  <c r="P36" i="7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37" i="2"/>
  <c r="R33" i="2"/>
  <c r="R34" i="2"/>
  <c r="O29" i="3"/>
  <c r="C30" i="2"/>
  <c r="S30" i="5"/>
  <c r="E30" i="2"/>
  <c r="G30" i="2"/>
  <c r="I30" i="2"/>
  <c r="S35" i="8"/>
  <c r="K30" i="2"/>
  <c r="K27" i="9"/>
  <c r="M30" i="2"/>
  <c r="O30" i="2"/>
  <c r="Q30" i="2"/>
  <c r="O30" i="3"/>
  <c r="C31" i="2"/>
  <c r="S31" i="5"/>
  <c r="E31" i="2"/>
  <c r="K28" i="9"/>
  <c r="M31" i="2"/>
  <c r="O31" i="2"/>
  <c r="Q31" i="2"/>
  <c r="O31" i="3"/>
  <c r="C32" i="2"/>
  <c r="S32" i="5"/>
  <c r="E32" i="2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5" i="6"/>
  <c r="G32" i="2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5" i="7"/>
  <c r="I32" i="2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7" i="8"/>
  <c r="K32" i="2"/>
  <c r="K29" i="9"/>
  <c r="M32" i="2"/>
  <c r="O32" i="2"/>
  <c r="Q32" i="2"/>
  <c r="O32" i="3"/>
  <c r="C33" i="2"/>
  <c r="S33" i="5"/>
  <c r="E33" i="2"/>
  <c r="Q36" i="6"/>
  <c r="O36" i="7"/>
  <c r="S38" i="8"/>
  <c r="K30" i="9"/>
  <c r="M33" i="2"/>
  <c r="O33" i="2"/>
  <c r="Q33" i="2"/>
  <c r="N29" i="9"/>
  <c r="N30" i="9"/>
  <c r="N31" i="9"/>
  <c r="N32" i="9"/>
  <c r="V29" i="8"/>
  <c r="V30" i="8"/>
  <c r="V31" i="8"/>
  <c r="V32" i="8"/>
  <c r="T27" i="6"/>
  <c r="T28" i="6"/>
  <c r="T29" i="6"/>
  <c r="T30" i="6"/>
  <c r="R26" i="3"/>
  <c r="R27" i="3"/>
  <c r="R28" i="3"/>
  <c r="R29" i="3"/>
  <c r="K32" i="9"/>
  <c r="M32" i="9"/>
  <c r="K31" i="9"/>
  <c r="M31" i="9"/>
  <c r="M30" i="9"/>
  <c r="M29" i="9"/>
  <c r="U32" i="8"/>
  <c r="U31" i="8"/>
  <c r="U30" i="8"/>
  <c r="U29" i="8"/>
  <c r="Q30" i="7"/>
  <c r="Q29" i="7"/>
  <c r="Q28" i="7"/>
  <c r="Q27" i="7"/>
  <c r="S30" i="6"/>
  <c r="S29" i="6"/>
  <c r="S28" i="6"/>
  <c r="S27" i="6"/>
  <c r="S9" i="5"/>
  <c r="E9" i="2"/>
  <c r="S10" i="5"/>
  <c r="E10" i="2"/>
  <c r="S11" i="5"/>
  <c r="E11" i="2"/>
  <c r="S12" i="5"/>
  <c r="E12" i="2"/>
  <c r="S13" i="5"/>
  <c r="E13" i="2"/>
  <c r="S14" i="5"/>
  <c r="E14" i="2"/>
  <c r="S15" i="5"/>
  <c r="E15" i="2"/>
  <c r="S16" i="5"/>
  <c r="E16" i="2"/>
  <c r="S17" i="5"/>
  <c r="E17" i="2"/>
  <c r="S18" i="5"/>
  <c r="E18" i="2"/>
  <c r="S19" i="5"/>
  <c r="E19" i="2"/>
  <c r="S20" i="5"/>
  <c r="E20" i="2"/>
  <c r="S21" i="5"/>
  <c r="E21" i="2"/>
  <c r="S22" i="5"/>
  <c r="E22" i="2"/>
  <c r="S23" i="5"/>
  <c r="E23" i="2"/>
  <c r="S24" i="5"/>
  <c r="E24" i="2"/>
  <c r="S25" i="5"/>
  <c r="E25" i="2"/>
  <c r="S26" i="5"/>
  <c r="E26" i="2"/>
  <c r="S27" i="5"/>
  <c r="E27" i="2"/>
  <c r="S28" i="5"/>
  <c r="E28" i="2"/>
  <c r="S29" i="5"/>
  <c r="E29" i="2"/>
  <c r="O8" i="3"/>
  <c r="C9" i="2"/>
  <c r="O9" i="3"/>
  <c r="C10" i="2"/>
  <c r="O10" i="3"/>
  <c r="C11" i="2"/>
  <c r="O11" i="3"/>
  <c r="C12" i="2"/>
  <c r="O12" i="3"/>
  <c r="C13" i="2"/>
  <c r="O13" i="3"/>
  <c r="C14" i="2"/>
  <c r="O14" i="3"/>
  <c r="C15" i="2"/>
  <c r="O15" i="3"/>
  <c r="C16" i="2"/>
  <c r="O16" i="3"/>
  <c r="C17" i="2"/>
  <c r="O17" i="3"/>
  <c r="C18" i="2"/>
  <c r="O18" i="3"/>
  <c r="C19" i="2"/>
  <c r="O19" i="3"/>
  <c r="C20" i="2"/>
  <c r="O20" i="3"/>
  <c r="C21" i="2"/>
  <c r="O21" i="3"/>
  <c r="C22" i="2"/>
  <c r="O22" i="3"/>
  <c r="C23" i="2"/>
  <c r="O23" i="3"/>
  <c r="C24" i="2"/>
  <c r="O24" i="3"/>
  <c r="C25" i="2"/>
  <c r="O25" i="3"/>
  <c r="C26" i="2"/>
  <c r="O26" i="3"/>
  <c r="C27" i="2"/>
  <c r="O27" i="3"/>
  <c r="C28" i="2"/>
  <c r="O28" i="3"/>
  <c r="C29" i="2"/>
  <c r="O33" i="3"/>
  <c r="C34" i="2"/>
  <c r="U31" i="5"/>
  <c r="U30" i="5"/>
  <c r="U29" i="5"/>
  <c r="U28" i="5"/>
  <c r="Q29" i="3"/>
  <c r="Q28" i="3"/>
  <c r="Q27" i="3"/>
  <c r="Q26" i="3"/>
  <c r="B3" i="3"/>
  <c r="A1" i="2"/>
  <c r="T33" i="6"/>
  <c r="S33" i="6"/>
  <c r="G29" i="2"/>
  <c r="S31" i="6"/>
  <c r="T26" i="6"/>
  <c r="G27" i="2"/>
  <c r="H26" i="2"/>
  <c r="S25" i="6"/>
  <c r="H25" i="2"/>
  <c r="G25" i="2"/>
  <c r="T23" i="6"/>
  <c r="S23" i="6"/>
  <c r="H23" i="2"/>
  <c r="G23" i="2"/>
  <c r="H22" i="2"/>
  <c r="S21" i="6"/>
  <c r="N38" i="7"/>
  <c r="N37" i="7"/>
  <c r="N36" i="7"/>
  <c r="M38" i="7"/>
  <c r="M37" i="7"/>
  <c r="M36" i="7"/>
  <c r="L38" i="7"/>
  <c r="L37" i="7"/>
  <c r="L36" i="7"/>
  <c r="K38" i="7"/>
  <c r="K37" i="7"/>
  <c r="K36" i="7"/>
  <c r="Q33" i="7"/>
  <c r="R32" i="7"/>
  <c r="Q32" i="7"/>
  <c r="R31" i="7"/>
  <c r="Q31" i="7"/>
  <c r="R26" i="7"/>
  <c r="Q26" i="7"/>
  <c r="R25" i="7"/>
  <c r="Q25" i="7"/>
  <c r="R24" i="7"/>
  <c r="Q24" i="7"/>
  <c r="R23" i="7"/>
  <c r="Q23" i="7"/>
  <c r="R22" i="7"/>
  <c r="Q22" i="7"/>
  <c r="R21" i="7"/>
  <c r="Q21" i="7"/>
  <c r="N35" i="7"/>
  <c r="M35" i="7"/>
  <c r="L35" i="7"/>
  <c r="K35" i="7"/>
  <c r="K35" i="9"/>
  <c r="N34" i="9"/>
  <c r="K34" i="9"/>
  <c r="N33" i="9"/>
  <c r="K33" i="9"/>
  <c r="N28" i="9"/>
  <c r="K26" i="9"/>
  <c r="K25" i="9"/>
  <c r="K24" i="9"/>
  <c r="K23" i="9"/>
  <c r="K22" i="9"/>
  <c r="K21" i="9"/>
  <c r="K20" i="9"/>
  <c r="K19" i="9"/>
  <c r="K18" i="9"/>
  <c r="D25" i="2"/>
  <c r="F25" i="2"/>
  <c r="J25" i="2"/>
  <c r="L25" i="2"/>
  <c r="P25" i="2"/>
  <c r="R25" i="2"/>
  <c r="K17" i="9"/>
  <c r="K16" i="9"/>
  <c r="K15" i="9"/>
  <c r="K14" i="9"/>
  <c r="K13" i="9"/>
  <c r="K12" i="9"/>
  <c r="K11" i="9"/>
  <c r="K10" i="9"/>
  <c r="J40" i="9"/>
  <c r="J39" i="9"/>
  <c r="J38" i="9"/>
  <c r="J37" i="9"/>
  <c r="I40" i="9"/>
  <c r="I39" i="9"/>
  <c r="I38" i="9"/>
  <c r="I37" i="9"/>
  <c r="R39" i="5"/>
  <c r="R38" i="5"/>
  <c r="R37" i="5"/>
  <c r="R36" i="5"/>
  <c r="Q39" i="5"/>
  <c r="Q38" i="5"/>
  <c r="Q37" i="5"/>
  <c r="Q36" i="5"/>
  <c r="V34" i="5"/>
  <c r="V33" i="5"/>
  <c r="U33" i="5"/>
  <c r="V27" i="5"/>
  <c r="F26" i="2"/>
  <c r="U25" i="5"/>
  <c r="V24" i="5"/>
  <c r="V23" i="5"/>
  <c r="U23" i="5"/>
  <c r="V22" i="5"/>
  <c r="R33" i="3"/>
  <c r="Q33" i="3"/>
  <c r="R32" i="3"/>
  <c r="R31" i="3"/>
  <c r="R30" i="3"/>
  <c r="R25" i="3"/>
  <c r="R24" i="3"/>
  <c r="R23" i="3"/>
  <c r="O35" i="3"/>
  <c r="B2" i="3"/>
  <c r="A1" i="3"/>
  <c r="B3" i="5"/>
  <c r="B2" i="5"/>
  <c r="A1" i="5"/>
  <c r="B3" i="6"/>
  <c r="B2" i="6"/>
  <c r="C1" i="6"/>
  <c r="B3" i="7"/>
  <c r="B2" i="7"/>
  <c r="A1" i="7"/>
  <c r="B3" i="8"/>
  <c r="B2" i="8"/>
  <c r="D1" i="8"/>
  <c r="A3" i="9"/>
  <c r="A2" i="9"/>
  <c r="B1" i="9"/>
  <c r="M34" i="2"/>
  <c r="R29" i="2"/>
  <c r="M29" i="2"/>
  <c r="M28" i="2"/>
  <c r="G28" i="2"/>
  <c r="M27" i="2"/>
  <c r="M26" i="2"/>
  <c r="M25" i="2"/>
  <c r="I25" i="2"/>
  <c r="K25" i="2"/>
  <c r="O25" i="2"/>
  <c r="Q25" i="2"/>
  <c r="M24" i="2"/>
  <c r="G24" i="2"/>
  <c r="F24" i="2"/>
  <c r="M23" i="2"/>
  <c r="M22" i="2"/>
  <c r="G22" i="2"/>
  <c r="I22" i="2"/>
  <c r="K22" i="2"/>
  <c r="O22" i="2"/>
  <c r="Q22" i="2"/>
  <c r="Q32" i="3"/>
  <c r="Q31" i="3"/>
  <c r="Q30" i="3"/>
  <c r="Q25" i="3"/>
  <c r="Q24" i="3"/>
  <c r="Q23" i="3"/>
  <c r="R22" i="3"/>
  <c r="Q22" i="3"/>
  <c r="R21" i="3"/>
  <c r="Q21" i="3"/>
  <c r="U34" i="5"/>
  <c r="U32" i="5"/>
  <c r="U26" i="5"/>
  <c r="U24" i="5"/>
  <c r="U22" i="5"/>
  <c r="S32" i="6"/>
  <c r="S26" i="6"/>
  <c r="S24" i="6"/>
  <c r="R33" i="7"/>
  <c r="V35" i="8"/>
  <c r="U35" i="8"/>
  <c r="V34" i="8"/>
  <c r="U34" i="8"/>
  <c r="V33" i="8"/>
  <c r="U33" i="8"/>
  <c r="V28" i="8"/>
  <c r="U28" i="8"/>
  <c r="V27" i="8"/>
  <c r="U27" i="8"/>
  <c r="V26" i="8"/>
  <c r="U26" i="8"/>
  <c r="V25" i="8"/>
  <c r="U25" i="8"/>
  <c r="V24" i="8"/>
  <c r="U24" i="8"/>
  <c r="V23" i="8"/>
  <c r="U23" i="8"/>
  <c r="M35" i="9"/>
  <c r="M34" i="9"/>
  <c r="M33" i="9"/>
  <c r="M28" i="9"/>
  <c r="S22" i="6"/>
  <c r="U27" i="5"/>
  <c r="F23" i="2"/>
  <c r="F22" i="2"/>
  <c r="V26" i="5"/>
  <c r="V25" i="5"/>
  <c r="V32" i="5"/>
  <c r="G26" i="2"/>
  <c r="T32" i="6"/>
  <c r="H24" i="2"/>
  <c r="T21" i="6"/>
  <c r="T22" i="6"/>
  <c r="T24" i="6"/>
  <c r="T25" i="6"/>
  <c r="T31" i="6"/>
  <c r="R38" i="6"/>
  <c r="Q38" i="6"/>
  <c r="L22" i="2"/>
  <c r="L24" i="2"/>
  <c r="K23" i="2"/>
  <c r="K27" i="2"/>
  <c r="K29" i="2"/>
  <c r="L23" i="2"/>
  <c r="L26" i="2"/>
  <c r="K24" i="2"/>
  <c r="K26" i="2"/>
  <c r="K28" i="2"/>
  <c r="K34" i="2"/>
  <c r="N35" i="9"/>
  <c r="J22" i="2"/>
  <c r="J23" i="2"/>
  <c r="I24" i="2"/>
  <c r="J26" i="2"/>
  <c r="I28" i="2"/>
  <c r="I29" i="2"/>
  <c r="I23" i="2"/>
  <c r="J24" i="2"/>
  <c r="I26" i="2"/>
  <c r="I27" i="2"/>
  <c r="D23" i="2"/>
  <c r="D22" i="2"/>
  <c r="O23" i="2"/>
  <c r="Q23" i="2"/>
  <c r="D24" i="2"/>
  <c r="D26" i="2"/>
  <c r="O27" i="2"/>
  <c r="Q27" i="2"/>
  <c r="R28" i="2"/>
  <c r="O29" i="2"/>
  <c r="Q29" i="2"/>
  <c r="R37" i="6"/>
  <c r="R27" i="2"/>
  <c r="Q37" i="6"/>
  <c r="O28" i="2"/>
  <c r="Q28" i="2"/>
  <c r="O24" i="2"/>
  <c r="Q24" i="2"/>
  <c r="O26" i="2"/>
  <c r="Q26" i="2"/>
  <c r="P22" i="2"/>
  <c r="R22" i="2"/>
  <c r="M21" i="2"/>
  <c r="M20" i="2"/>
  <c r="M19" i="2"/>
  <c r="M18" i="2"/>
  <c r="M17" i="2"/>
  <c r="G17" i="2"/>
  <c r="I17" i="2"/>
  <c r="K17" i="2"/>
  <c r="O17" i="2"/>
  <c r="Q17" i="2"/>
  <c r="M16" i="2"/>
  <c r="M15" i="2"/>
  <c r="M14" i="2"/>
  <c r="M13" i="2"/>
  <c r="M12" i="2"/>
  <c r="M11" i="2"/>
  <c r="M10" i="2"/>
  <c r="M9" i="2"/>
  <c r="H21" i="2"/>
  <c r="G21" i="2"/>
  <c r="F21" i="2"/>
  <c r="H20" i="2"/>
  <c r="G20" i="2"/>
  <c r="F20" i="2"/>
  <c r="H19" i="2"/>
  <c r="G19" i="2"/>
  <c r="F19" i="2"/>
  <c r="H18" i="2"/>
  <c r="G18" i="2"/>
  <c r="F18" i="2"/>
  <c r="H17" i="2"/>
  <c r="F17" i="2"/>
  <c r="H16" i="2"/>
  <c r="G16" i="2"/>
  <c r="F16" i="2"/>
  <c r="H15" i="2"/>
  <c r="G15" i="2"/>
  <c r="F15" i="2"/>
  <c r="H14" i="2"/>
  <c r="G14" i="2"/>
  <c r="F14" i="2"/>
  <c r="H13" i="2"/>
  <c r="G13" i="2"/>
  <c r="F13" i="2"/>
  <c r="H12" i="2"/>
  <c r="G12" i="2"/>
  <c r="F12" i="2"/>
  <c r="H11" i="2"/>
  <c r="G11" i="2"/>
  <c r="F11" i="2"/>
  <c r="H10" i="2"/>
  <c r="G10" i="2"/>
  <c r="F10" i="2"/>
  <c r="H9" i="2"/>
  <c r="G9" i="2"/>
  <c r="F9" i="2"/>
  <c r="N27" i="9"/>
  <c r="M27" i="9"/>
  <c r="N26" i="9"/>
  <c r="M26" i="9"/>
  <c r="N25" i="9"/>
  <c r="M25" i="9"/>
  <c r="N24" i="9"/>
  <c r="M24" i="9"/>
  <c r="N23" i="9"/>
  <c r="M23" i="9"/>
  <c r="N22" i="9"/>
  <c r="M22" i="9"/>
  <c r="N21" i="9"/>
  <c r="M21" i="9"/>
  <c r="N20" i="9"/>
  <c r="M20" i="9"/>
  <c r="N19" i="9"/>
  <c r="M19" i="9"/>
  <c r="N18" i="9"/>
  <c r="M18" i="9"/>
  <c r="N17" i="9"/>
  <c r="M17" i="9"/>
  <c r="N16" i="9"/>
  <c r="M16" i="9"/>
  <c r="N15" i="9"/>
  <c r="M15" i="9"/>
  <c r="N14" i="9"/>
  <c r="M14" i="9"/>
  <c r="N13" i="9"/>
  <c r="M13" i="9"/>
  <c r="N12" i="9"/>
  <c r="M12" i="9"/>
  <c r="N11" i="9"/>
  <c r="M11" i="9"/>
  <c r="N10" i="9"/>
  <c r="M10" i="9"/>
  <c r="T20" i="6"/>
  <c r="S20" i="6"/>
  <c r="T19" i="6"/>
  <c r="S19" i="6"/>
  <c r="T18" i="6"/>
  <c r="S18" i="6"/>
  <c r="T17" i="6"/>
  <c r="S17" i="6"/>
  <c r="T16" i="6"/>
  <c r="S16" i="6"/>
  <c r="T15" i="6"/>
  <c r="S15" i="6"/>
  <c r="T14" i="6"/>
  <c r="S14" i="6"/>
  <c r="T13" i="6"/>
  <c r="S13" i="6"/>
  <c r="T12" i="6"/>
  <c r="S12" i="6"/>
  <c r="T11" i="6"/>
  <c r="S11" i="6"/>
  <c r="T10" i="6"/>
  <c r="S10" i="6"/>
  <c r="T9" i="6"/>
  <c r="S9" i="6"/>
  <c r="T8" i="6"/>
  <c r="S8" i="6"/>
  <c r="V21" i="5"/>
  <c r="U21" i="5"/>
  <c r="V20" i="5"/>
  <c r="U20" i="5"/>
  <c r="V19" i="5"/>
  <c r="U19" i="5"/>
  <c r="V18" i="5"/>
  <c r="U18" i="5"/>
  <c r="V17" i="5"/>
  <c r="U17" i="5"/>
  <c r="V16" i="5"/>
  <c r="U16" i="5"/>
  <c r="V15" i="5"/>
  <c r="U15" i="5"/>
  <c r="V14" i="5"/>
  <c r="U14" i="5"/>
  <c r="V13" i="5"/>
  <c r="U13" i="5"/>
  <c r="V12" i="5"/>
  <c r="U12" i="5"/>
  <c r="V11" i="5"/>
  <c r="U11" i="5"/>
  <c r="V10" i="5"/>
  <c r="U10" i="5"/>
  <c r="V9" i="5"/>
  <c r="U9" i="5"/>
  <c r="P38" i="6"/>
  <c r="P37" i="6"/>
  <c r="P36" i="6"/>
  <c r="O38" i="6"/>
  <c r="O37" i="6"/>
  <c r="O36" i="6"/>
  <c r="N38" i="6"/>
  <c r="N37" i="6"/>
  <c r="N36" i="6"/>
  <c r="M38" i="6"/>
  <c r="M37" i="6"/>
  <c r="M36" i="6"/>
  <c r="P39" i="5"/>
  <c r="P38" i="5"/>
  <c r="P37" i="5"/>
  <c r="O39" i="5"/>
  <c r="O38" i="5"/>
  <c r="O37" i="5"/>
  <c r="N37" i="5"/>
  <c r="N39" i="5"/>
  <c r="N38" i="5"/>
  <c r="M39" i="5"/>
  <c r="M38" i="5"/>
  <c r="M37" i="5"/>
  <c r="C37" i="8"/>
  <c r="M40" i="8"/>
  <c r="R40" i="8"/>
  <c r="R39" i="8"/>
  <c r="R38" i="8"/>
  <c r="M39" i="8"/>
  <c r="N40" i="8"/>
  <c r="N39" i="8"/>
  <c r="O40" i="8"/>
  <c r="O39" i="8"/>
  <c r="P40" i="8"/>
  <c r="P39" i="8"/>
  <c r="Q39" i="8"/>
  <c r="Q38" i="8"/>
  <c r="Q40" i="8"/>
  <c r="P38" i="8"/>
  <c r="O38" i="8"/>
  <c r="N38" i="8"/>
  <c r="M38" i="8"/>
  <c r="F35" i="3"/>
  <c r="G35" i="3"/>
  <c r="H35" i="3"/>
  <c r="I35" i="3"/>
  <c r="J35" i="3"/>
  <c r="K35" i="3"/>
  <c r="L35" i="3"/>
  <c r="M35" i="3"/>
  <c r="N35" i="3"/>
  <c r="E35" i="3"/>
  <c r="E36" i="3"/>
  <c r="D35" i="3"/>
  <c r="C35" i="3"/>
  <c r="N38" i="3"/>
  <c r="M38" i="3"/>
  <c r="N37" i="3"/>
  <c r="M37" i="3"/>
  <c r="N36" i="3"/>
  <c r="M36" i="3"/>
  <c r="H37" i="9"/>
  <c r="G37" i="9"/>
  <c r="F37" i="9"/>
  <c r="E37" i="9"/>
  <c r="D37" i="9"/>
  <c r="C37" i="9"/>
  <c r="H40" i="9"/>
  <c r="G40" i="9"/>
  <c r="F40" i="9"/>
  <c r="E40" i="9"/>
  <c r="D40" i="9"/>
  <c r="C40" i="9"/>
  <c r="H39" i="9"/>
  <c r="G39" i="9"/>
  <c r="F39" i="9"/>
  <c r="E39" i="9"/>
  <c r="D39" i="9"/>
  <c r="C39" i="9"/>
  <c r="H38" i="9"/>
  <c r="G38" i="9"/>
  <c r="F38" i="9"/>
  <c r="E38" i="9"/>
  <c r="D38" i="9"/>
  <c r="C38" i="9"/>
  <c r="L40" i="8"/>
  <c r="K40" i="8"/>
  <c r="J40" i="8"/>
  <c r="I40" i="8"/>
  <c r="H40" i="8"/>
  <c r="G40" i="8"/>
  <c r="F40" i="8"/>
  <c r="E40" i="8"/>
  <c r="D40" i="8"/>
  <c r="C40" i="8"/>
  <c r="L39" i="8"/>
  <c r="K39" i="8"/>
  <c r="J39" i="8"/>
  <c r="I39" i="8"/>
  <c r="H39" i="8"/>
  <c r="G39" i="8"/>
  <c r="F39" i="8"/>
  <c r="E39" i="8"/>
  <c r="D39" i="8"/>
  <c r="C39" i="8"/>
  <c r="L38" i="8"/>
  <c r="K38" i="8"/>
  <c r="J38" i="8"/>
  <c r="I38" i="8"/>
  <c r="H38" i="8"/>
  <c r="G38" i="8"/>
  <c r="F38" i="8"/>
  <c r="E38" i="8"/>
  <c r="D38" i="8"/>
  <c r="C38" i="8"/>
  <c r="J38" i="7"/>
  <c r="I38" i="7"/>
  <c r="H38" i="7"/>
  <c r="G38" i="7"/>
  <c r="F38" i="7"/>
  <c r="E38" i="7"/>
  <c r="D38" i="7"/>
  <c r="C38" i="7"/>
  <c r="J37" i="7"/>
  <c r="I37" i="7"/>
  <c r="H37" i="7"/>
  <c r="G37" i="7"/>
  <c r="F37" i="7"/>
  <c r="E37" i="7"/>
  <c r="D37" i="7"/>
  <c r="C37" i="7"/>
  <c r="J36" i="7"/>
  <c r="I36" i="7"/>
  <c r="H36" i="7"/>
  <c r="G36" i="7"/>
  <c r="F36" i="7"/>
  <c r="E36" i="7"/>
  <c r="D36" i="7"/>
  <c r="C36" i="7"/>
  <c r="L38" i="6"/>
  <c r="K38" i="6"/>
  <c r="J38" i="6"/>
  <c r="I38" i="6"/>
  <c r="H38" i="6"/>
  <c r="G38" i="6"/>
  <c r="F38" i="6"/>
  <c r="E38" i="6"/>
  <c r="D38" i="6"/>
  <c r="C38" i="6"/>
  <c r="L37" i="6"/>
  <c r="K37" i="6"/>
  <c r="J37" i="6"/>
  <c r="I37" i="6"/>
  <c r="H37" i="6"/>
  <c r="G37" i="6"/>
  <c r="F37" i="6"/>
  <c r="E37" i="6"/>
  <c r="D37" i="6"/>
  <c r="C37" i="6"/>
  <c r="L36" i="6"/>
  <c r="K36" i="6"/>
  <c r="J36" i="6"/>
  <c r="I36" i="6"/>
  <c r="H36" i="6"/>
  <c r="G36" i="6"/>
  <c r="F36" i="6"/>
  <c r="E36" i="6"/>
  <c r="D36" i="6"/>
  <c r="C36" i="6"/>
  <c r="L39" i="5"/>
  <c r="K39" i="5"/>
  <c r="J39" i="5"/>
  <c r="I39" i="5"/>
  <c r="H39" i="5"/>
  <c r="G39" i="5"/>
  <c r="F39" i="5"/>
  <c r="E39" i="5"/>
  <c r="D39" i="5"/>
  <c r="C39" i="5"/>
  <c r="L38" i="5"/>
  <c r="K38" i="5"/>
  <c r="J38" i="5"/>
  <c r="I38" i="5"/>
  <c r="H38" i="5"/>
  <c r="G38" i="5"/>
  <c r="F38" i="5"/>
  <c r="E38" i="5"/>
  <c r="D38" i="5"/>
  <c r="C38" i="5"/>
  <c r="L37" i="5"/>
  <c r="K37" i="5"/>
  <c r="J37" i="5"/>
  <c r="I37" i="5"/>
  <c r="H37" i="5"/>
  <c r="G37" i="5"/>
  <c r="F37" i="5"/>
  <c r="E37" i="5"/>
  <c r="D37" i="5"/>
  <c r="C37" i="5"/>
  <c r="L38" i="3"/>
  <c r="K38" i="3"/>
  <c r="J38" i="3"/>
  <c r="I38" i="3"/>
  <c r="H38" i="3"/>
  <c r="G38" i="3"/>
  <c r="F38" i="3"/>
  <c r="E38" i="3"/>
  <c r="D38" i="3"/>
  <c r="C38" i="3"/>
  <c r="L37" i="3"/>
  <c r="K37" i="3"/>
  <c r="J37" i="3"/>
  <c r="I37" i="3"/>
  <c r="H37" i="3"/>
  <c r="G37" i="3"/>
  <c r="F37" i="3"/>
  <c r="E37" i="3"/>
  <c r="D37" i="3"/>
  <c r="C37" i="3"/>
  <c r="L36" i="3"/>
  <c r="K36" i="3"/>
  <c r="J36" i="3"/>
  <c r="I36" i="3"/>
  <c r="H36" i="3"/>
  <c r="G36" i="3"/>
  <c r="F36" i="3"/>
  <c r="D36" i="3"/>
  <c r="C36" i="3"/>
  <c r="K21" i="2"/>
  <c r="K19" i="2"/>
  <c r="K15" i="2"/>
  <c r="K13" i="2"/>
  <c r="K11" i="2"/>
  <c r="K9" i="2"/>
  <c r="I21" i="2"/>
  <c r="I20" i="2"/>
  <c r="I19" i="2"/>
  <c r="I18" i="2"/>
  <c r="I16" i="2"/>
  <c r="I15" i="2"/>
  <c r="I14" i="2"/>
  <c r="I13" i="2"/>
  <c r="I12" i="2"/>
  <c r="I11" i="2"/>
  <c r="I10" i="2"/>
  <c r="I9" i="2"/>
  <c r="I39" i="2"/>
  <c r="J36" i="5"/>
  <c r="K36" i="5"/>
  <c r="L36" i="5"/>
  <c r="N36" i="5"/>
  <c r="M36" i="5"/>
  <c r="O36" i="5"/>
  <c r="P36" i="5"/>
  <c r="I36" i="5"/>
  <c r="H36" i="5"/>
  <c r="G36" i="5"/>
  <c r="F36" i="5"/>
  <c r="E36" i="5"/>
  <c r="D36" i="5"/>
  <c r="C36" i="5"/>
  <c r="Q19" i="3"/>
  <c r="Q17" i="3"/>
  <c r="Q15" i="3"/>
  <c r="Q13" i="3"/>
  <c r="Q11" i="3"/>
  <c r="Q9" i="3"/>
  <c r="V22" i="8"/>
  <c r="V21" i="8"/>
  <c r="L19" i="2"/>
  <c r="V19" i="8"/>
  <c r="V18" i="8"/>
  <c r="V17" i="8"/>
  <c r="L15" i="2"/>
  <c r="V15" i="8"/>
  <c r="V14" i="8"/>
  <c r="V13" i="8"/>
  <c r="L11" i="2"/>
  <c r="V11" i="8"/>
  <c r="V10" i="8"/>
  <c r="R20" i="7"/>
  <c r="R19" i="7"/>
  <c r="R18" i="7"/>
  <c r="R17" i="7"/>
  <c r="R16" i="7"/>
  <c r="R15" i="7"/>
  <c r="R14" i="7"/>
  <c r="R13" i="7"/>
  <c r="R12" i="7"/>
  <c r="R11" i="7"/>
  <c r="R10" i="7"/>
  <c r="R9" i="7"/>
  <c r="R7" i="7"/>
  <c r="R8" i="7"/>
  <c r="R35" i="7"/>
  <c r="D21" i="2"/>
  <c r="D20" i="2"/>
  <c r="D19" i="2"/>
  <c r="D18" i="2"/>
  <c r="J18" i="2"/>
  <c r="L18" i="2"/>
  <c r="P18" i="2"/>
  <c r="R18" i="2"/>
  <c r="D17" i="2"/>
  <c r="D16" i="2"/>
  <c r="D15" i="2"/>
  <c r="D14" i="2"/>
  <c r="J14" i="2"/>
  <c r="L14" i="2"/>
  <c r="P14" i="2"/>
  <c r="R14" i="2"/>
  <c r="D13" i="2"/>
  <c r="D12" i="2"/>
  <c r="D11" i="2"/>
  <c r="D10" i="2"/>
  <c r="J10" i="2"/>
  <c r="L10" i="2"/>
  <c r="P10" i="2"/>
  <c r="R10" i="2"/>
  <c r="D9" i="2"/>
  <c r="D37" i="8"/>
  <c r="E37" i="8"/>
  <c r="F37" i="8"/>
  <c r="G37" i="8"/>
  <c r="H37" i="8"/>
  <c r="I37" i="8"/>
  <c r="J37" i="8"/>
  <c r="K37" i="8"/>
  <c r="L37" i="8"/>
  <c r="M37" i="8"/>
  <c r="N37" i="8"/>
  <c r="O37" i="8"/>
  <c r="P37" i="8"/>
  <c r="Q37" i="8"/>
  <c r="R37" i="8"/>
  <c r="J35" i="7"/>
  <c r="I35" i="7"/>
  <c r="H35" i="7"/>
  <c r="G35" i="7"/>
  <c r="F35" i="7"/>
  <c r="E35" i="7"/>
  <c r="D35" i="7"/>
  <c r="C35" i="7"/>
  <c r="S7" i="6"/>
  <c r="S35" i="6"/>
  <c r="P35" i="6"/>
  <c r="O35" i="6"/>
  <c r="M35" i="6"/>
  <c r="L35" i="6"/>
  <c r="K35" i="6"/>
  <c r="J35" i="6"/>
  <c r="I35" i="6"/>
  <c r="G35" i="6"/>
  <c r="F35" i="6"/>
  <c r="E35" i="6"/>
  <c r="D35" i="6"/>
  <c r="C35" i="6"/>
  <c r="U13" i="8"/>
  <c r="K12" i="2"/>
  <c r="U17" i="8"/>
  <c r="K16" i="2"/>
  <c r="U21" i="8"/>
  <c r="K20" i="2"/>
  <c r="U10" i="8"/>
  <c r="U12" i="8"/>
  <c r="U14" i="8"/>
  <c r="U16" i="8"/>
  <c r="U18" i="8"/>
  <c r="U20" i="8"/>
  <c r="U22" i="8"/>
  <c r="V12" i="8"/>
  <c r="V16" i="8"/>
  <c r="V20" i="8"/>
  <c r="L9" i="2"/>
  <c r="L13" i="2"/>
  <c r="L17" i="2"/>
  <c r="L21" i="2"/>
  <c r="U9" i="8"/>
  <c r="U11" i="8"/>
  <c r="K10" i="2"/>
  <c r="U15" i="8"/>
  <c r="K14" i="2"/>
  <c r="U19" i="8"/>
  <c r="K18" i="2"/>
  <c r="L12" i="2"/>
  <c r="L16" i="2"/>
  <c r="L20" i="2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J9" i="2"/>
  <c r="J11" i="2"/>
  <c r="J12" i="2"/>
  <c r="J13" i="2"/>
  <c r="P13" i="2"/>
  <c r="R13" i="2"/>
  <c r="J15" i="2"/>
  <c r="J16" i="2"/>
  <c r="J17" i="2"/>
  <c r="P17" i="2"/>
  <c r="J19" i="2"/>
  <c r="P19" i="2"/>
  <c r="R19" i="2"/>
  <c r="J20" i="2"/>
  <c r="J21" i="2"/>
  <c r="P21" i="2"/>
  <c r="R21" i="2"/>
  <c r="T39" i="5"/>
  <c r="T38" i="5"/>
  <c r="P38" i="7"/>
  <c r="P37" i="7"/>
  <c r="L38" i="9"/>
  <c r="L40" i="9"/>
  <c r="L39" i="9"/>
  <c r="S39" i="5"/>
  <c r="S37" i="5"/>
  <c r="D8" i="2"/>
  <c r="P38" i="3"/>
  <c r="T40" i="8"/>
  <c r="V8" i="5"/>
  <c r="V36" i="5"/>
  <c r="N9" i="9"/>
  <c r="F8" i="2"/>
  <c r="F37" i="2"/>
  <c r="J8" i="2"/>
  <c r="O38" i="3"/>
  <c r="O36" i="3"/>
  <c r="O37" i="3"/>
  <c r="S36" i="5"/>
  <c r="U8" i="5"/>
  <c r="U36" i="5"/>
  <c r="T7" i="6"/>
  <c r="T35" i="6"/>
  <c r="E37" i="2"/>
  <c r="H8" i="2"/>
  <c r="H36" i="2"/>
  <c r="K40" i="9"/>
  <c r="K38" i="9"/>
  <c r="K37" i="9"/>
  <c r="M36" i="2"/>
  <c r="M39" i="2"/>
  <c r="M9" i="9"/>
  <c r="O38" i="7"/>
  <c r="O37" i="7"/>
  <c r="Q7" i="7"/>
  <c r="I36" i="2"/>
  <c r="R7" i="3"/>
  <c r="R11" i="3"/>
  <c r="R15" i="3"/>
  <c r="R19" i="3"/>
  <c r="O12" i="2"/>
  <c r="Q12" i="2"/>
  <c r="O20" i="2"/>
  <c r="Q20" i="2"/>
  <c r="R9" i="3"/>
  <c r="R13" i="3"/>
  <c r="R17" i="3"/>
  <c r="O14" i="2"/>
  <c r="Q14" i="2"/>
  <c r="Q7" i="3"/>
  <c r="Q8" i="3"/>
  <c r="Q10" i="3"/>
  <c r="Q12" i="3"/>
  <c r="Q14" i="3"/>
  <c r="Q16" i="3"/>
  <c r="Q18" i="3"/>
  <c r="Q20" i="3"/>
  <c r="C39" i="2"/>
  <c r="R8" i="3"/>
  <c r="R10" i="3"/>
  <c r="R12" i="3"/>
  <c r="R14" i="3"/>
  <c r="R16" i="3"/>
  <c r="R18" i="3"/>
  <c r="R20" i="3"/>
  <c r="V9" i="8"/>
  <c r="P20" i="2"/>
  <c r="R20" i="2"/>
  <c r="P16" i="2"/>
  <c r="R16" i="2"/>
  <c r="P12" i="2"/>
  <c r="R12" i="2"/>
  <c r="Q35" i="7"/>
  <c r="O18" i="2"/>
  <c r="Q18" i="2"/>
  <c r="U37" i="8"/>
  <c r="K39" i="2"/>
  <c r="V37" i="8"/>
  <c r="R17" i="2"/>
  <c r="L39" i="2"/>
  <c r="E39" i="2"/>
  <c r="J39" i="2"/>
  <c r="J36" i="2"/>
  <c r="D37" i="2"/>
  <c r="H39" i="2"/>
  <c r="H37" i="2"/>
  <c r="H38" i="2"/>
  <c r="F39" i="2"/>
  <c r="F38" i="2"/>
  <c r="F36" i="2"/>
  <c r="E36" i="2"/>
  <c r="T39" i="8"/>
  <c r="P37" i="3"/>
  <c r="S38" i="5"/>
  <c r="I37" i="2"/>
  <c r="G37" i="2"/>
  <c r="G39" i="2"/>
  <c r="G38" i="2"/>
  <c r="G36" i="2"/>
  <c r="I38" i="2"/>
  <c r="E38" i="2"/>
  <c r="O10" i="2"/>
  <c r="Q10" i="2"/>
  <c r="O16" i="2"/>
  <c r="Q16" i="2"/>
  <c r="K39" i="9"/>
  <c r="O9" i="2"/>
  <c r="Q9" i="2"/>
  <c r="O11" i="2"/>
  <c r="Q11" i="2"/>
  <c r="O13" i="2"/>
  <c r="Q13" i="2"/>
  <c r="O15" i="2"/>
  <c r="Q15" i="2"/>
  <c r="O19" i="2"/>
  <c r="Q19" i="2"/>
  <c r="O21" i="2"/>
  <c r="Q21" i="2"/>
  <c r="P24" i="2"/>
  <c r="R24" i="2"/>
  <c r="P23" i="2"/>
  <c r="R23" i="2"/>
  <c r="O34" i="2"/>
  <c r="Q34" i="2"/>
  <c r="P26" i="2"/>
  <c r="R26" i="2"/>
  <c r="M37" i="2"/>
  <c r="M38" i="2"/>
  <c r="C36" i="2"/>
  <c r="C37" i="2"/>
  <c r="C38" i="2"/>
  <c r="P15" i="2"/>
  <c r="R15" i="2"/>
  <c r="P11" i="2"/>
  <c r="R11" i="2"/>
  <c r="P9" i="2"/>
  <c r="R9" i="2"/>
  <c r="J37" i="2"/>
  <c r="J38" i="2"/>
  <c r="K37" i="2"/>
  <c r="K38" i="2"/>
  <c r="K36" i="2"/>
  <c r="D39" i="2"/>
  <c r="D38" i="2"/>
  <c r="P8" i="2"/>
  <c r="D36" i="2"/>
  <c r="L36" i="2"/>
  <c r="L37" i="2"/>
  <c r="L38" i="2"/>
  <c r="S40" i="8"/>
  <c r="S39" i="8"/>
  <c r="P37" i="2"/>
  <c r="P36" i="2"/>
  <c r="P39" i="2"/>
  <c r="P38" i="2"/>
  <c r="R8" i="2"/>
  <c r="O36" i="2"/>
  <c r="O39" i="2"/>
  <c r="O37" i="2"/>
  <c r="O38" i="2"/>
</calcChain>
</file>

<file path=xl/sharedStrings.xml><?xml version="1.0" encoding="utf-8"?>
<sst xmlns="http://schemas.openxmlformats.org/spreadsheetml/2006/main" count="276" uniqueCount="126">
  <si>
    <t>№ п/п</t>
  </si>
  <si>
    <t>Имя,</t>
  </si>
  <si>
    <t>фамилия ребенка</t>
  </si>
  <si>
    <t>Уровень развития по образовательным областям</t>
  </si>
  <si>
    <t>Физическая культура</t>
  </si>
  <si>
    <t>социально-коммуникативное</t>
  </si>
  <si>
    <t>Познавательное развитие</t>
  </si>
  <si>
    <t xml:space="preserve">Речевое развитие </t>
  </si>
  <si>
    <t>художественно-эстетическое</t>
  </si>
  <si>
    <t>Итоговый результат</t>
  </si>
  <si>
    <t>н.г.</t>
  </si>
  <si>
    <t>к.г.</t>
  </si>
  <si>
    <t>Фамилия, имя ребенка</t>
  </si>
  <si>
    <t>Итоговый показатель по каждому ребенку (ср. значение)</t>
  </si>
  <si>
    <t>Уровень</t>
  </si>
  <si>
    <t>№ п/ п</t>
  </si>
  <si>
    <t xml:space="preserve">Итоговый показатель по каждому ребенку </t>
  </si>
  <si>
    <t>Итоговый показатель по группе (ср.значение)</t>
  </si>
  <si>
    <t>№п/п</t>
  </si>
  <si>
    <t>Итоговый показатель по каждому ребенку (ср.значение)</t>
  </si>
  <si>
    <t>Итоговый пок-ль по группе (ср. значение)</t>
  </si>
  <si>
    <r>
      <t>Итоговый</t>
    </r>
    <r>
      <rPr>
        <sz val="9"/>
        <color indexed="8"/>
        <rFont val="Arial Unicode MS"/>
        <family val="2"/>
        <charset val="204"/>
      </rPr>
      <t xml:space="preserve"> </t>
    </r>
    <r>
      <rPr>
        <sz val="9"/>
        <color indexed="8"/>
        <rFont val="Times New Roman"/>
        <family val="1"/>
        <charset val="204"/>
      </rPr>
      <t>пок</t>
    </r>
    <r>
      <rPr>
        <sz val="9"/>
        <color indexed="8"/>
        <rFont val="Arial Unicode MS"/>
        <family val="2"/>
        <charset val="204"/>
      </rPr>
      <t>-</t>
    </r>
    <r>
      <rPr>
        <sz val="9"/>
        <color indexed="8"/>
        <rFont val="Times New Roman"/>
        <family val="1"/>
        <charset val="204"/>
      </rPr>
      <t>ль</t>
    </r>
    <r>
      <rPr>
        <sz val="9"/>
        <color indexed="8"/>
        <rFont val="Arial Unicode MS"/>
        <family val="2"/>
        <charset val="204"/>
      </rPr>
      <t xml:space="preserve"> </t>
    </r>
    <r>
      <rPr>
        <sz val="9"/>
        <color indexed="8"/>
        <rFont val="Times New Roman"/>
        <family val="1"/>
        <charset val="204"/>
      </rPr>
      <t>по</t>
    </r>
    <r>
      <rPr>
        <sz val="9"/>
        <color indexed="8"/>
        <rFont val="Arial Unicode MS"/>
        <family val="2"/>
        <charset val="204"/>
      </rPr>
      <t xml:space="preserve"> </t>
    </r>
    <r>
      <rPr>
        <sz val="9"/>
        <color indexed="8"/>
        <rFont val="Times New Roman"/>
        <family val="1"/>
        <charset val="204"/>
      </rPr>
      <t>группе</t>
    </r>
    <r>
      <rPr>
        <sz val="9"/>
        <color indexed="8"/>
        <rFont val="Arial Unicode MS"/>
        <family val="2"/>
        <charset val="204"/>
      </rPr>
      <t xml:space="preserve"> (</t>
    </r>
    <r>
      <rPr>
        <sz val="9"/>
        <color indexed="8"/>
        <rFont val="Times New Roman"/>
        <family val="1"/>
        <charset val="204"/>
      </rPr>
      <t>ср</t>
    </r>
    <r>
      <rPr>
        <sz val="9"/>
        <color indexed="8"/>
        <rFont val="Arial Unicode MS"/>
        <family val="2"/>
        <charset val="204"/>
      </rPr>
      <t xml:space="preserve">. </t>
    </r>
    <r>
      <rPr>
        <sz val="9"/>
        <color indexed="8"/>
        <rFont val="Times New Roman"/>
        <family val="1"/>
        <charset val="204"/>
      </rPr>
      <t>значение</t>
    </r>
    <r>
      <rPr>
        <sz val="9"/>
        <color indexed="8"/>
        <rFont val="Arial Unicode MS"/>
        <family val="2"/>
        <charset val="204"/>
      </rPr>
      <t>)</t>
    </r>
  </si>
  <si>
    <t>Итоговый показа­тель по каждому ребенку (ср.значение)</t>
  </si>
  <si>
    <t>Итоговый показатель по каждому ребенку</t>
  </si>
  <si>
    <t>Итоговый пок-ль по группе (ср. знач.)</t>
  </si>
  <si>
    <t>Общий уровень по образовательной области: начало уч. г.___________________________________________       конец уч. г.___________________________________________</t>
  </si>
  <si>
    <t>количество детей</t>
  </si>
  <si>
    <t>разделить на число детей</t>
  </si>
  <si>
    <t>Итоговый пок. по гр. (ср. значение)</t>
  </si>
  <si>
    <t>Итоговый показатель по группе (среднее значение)</t>
  </si>
  <si>
    <r>
      <t xml:space="preserve">"1" Не сформирован </t>
    </r>
    <r>
      <rPr>
        <b/>
        <sz val="8"/>
        <color indexed="60"/>
        <rFont val="Times New Roman"/>
        <family val="1"/>
        <charset val="204"/>
      </rPr>
      <t>(НС)</t>
    </r>
  </si>
  <si>
    <r>
      <t xml:space="preserve">"3" Сформирован </t>
    </r>
    <r>
      <rPr>
        <b/>
        <sz val="8"/>
        <color indexed="60"/>
        <rFont val="Times New Roman"/>
        <family val="1"/>
        <charset val="204"/>
      </rPr>
      <t>(В)</t>
    </r>
  </si>
  <si>
    <r>
      <t xml:space="preserve">"2" Находится в стадии формирования </t>
    </r>
    <r>
      <rPr>
        <b/>
        <sz val="8"/>
        <color indexed="60"/>
        <rFont val="Times New Roman"/>
        <family val="1"/>
        <charset val="204"/>
      </rPr>
      <t>(С)</t>
    </r>
  </si>
  <si>
    <t>вкладка "Дети"</t>
  </si>
  <si>
    <t>2.количество детей ячейка - "G2" надо обязательно свои данные поставить</t>
  </si>
  <si>
    <t>3. Вписать 34,35,36 строки - "автоматом" выходят на остальных страницах</t>
  </si>
  <si>
    <t>4. Чтобы формулы были верны, надо в каждой таблице ненужные строки с детьми (начиная с нижних) удалить</t>
  </si>
  <si>
    <t xml:space="preserve">Образовательная область «Художественно-эстетическое развитие» </t>
  </si>
  <si>
    <t xml:space="preserve">Образовательная область «Физкультура» </t>
  </si>
  <si>
    <t>Сводная образовательного процесса</t>
  </si>
  <si>
    <t xml:space="preserve">Образовательная область «Социально-коммуникативное развитие»  </t>
  </si>
  <si>
    <t xml:space="preserve">Образовательная область «Познавательное развитие»  </t>
  </si>
  <si>
    <t xml:space="preserve">Образовательная область «Речевое развитие»  </t>
  </si>
  <si>
    <t>1.В столбец "А" - вписать детей ("автоматом выпрыгнут")</t>
  </si>
  <si>
    <t>5. Данные в ячейках не удаляйте, чтобы не сбить формулы. Можно удалять/очищать данные на начало/конец года, напротив детей И ВСЕ!!!</t>
  </si>
  <si>
    <t>6. Вкладка "МОНИТОРИНГ" программируется сама. Данные вбивать не надо</t>
  </si>
  <si>
    <t>В цветных ячейках формулы - НЕ МЕНЯТЬ, НЕ УДАЛЯТЬ</t>
  </si>
  <si>
    <t>Рисование</t>
  </si>
  <si>
    <t>Лепка</t>
  </si>
  <si>
    <t>Аппликация</t>
  </si>
  <si>
    <t>Следит за пра-вильной осанкой</t>
  </si>
  <si>
    <t>Соблюдает элементарные правила организованного поведения в детском саду, на улице, в транспорте</t>
  </si>
  <si>
    <t>Выполняет обязанности дежурного по столовой, в уголке природы</t>
  </si>
  <si>
    <t>Самостоятельно выбирает и придумывает сюжеты игр, договаривается и принимает роль в игре со сверстниками, соблюдает ролевое поведение, проявляет инициативу в игре, обогащает сюжет</t>
  </si>
  <si>
    <t>Различает звук, слог, слово, предложение, определяет их последовательность</t>
  </si>
  <si>
    <t>Употребляет синонимы, антонимы, сложные пред-ложения</t>
  </si>
  <si>
    <t>Знает 2-3 стихотворения, 2-3 считалки, 2-3 загад-ки, называет 2-3 авторов, 2-3 иллюстраторов</t>
  </si>
  <si>
    <t>Различает жанры литера-турных произведений</t>
  </si>
  <si>
    <t>Выразительно читает стихотворения, рассказывает сказку</t>
  </si>
  <si>
    <t>Лепит различные предметы, создает композиции из 2—3 предметов, выполняет деко-ративные компо-зиции налепом и рельефом</t>
  </si>
  <si>
    <t>Правильно дер-жит ножницы, использует раз-нообразные при¬емы вырезания</t>
  </si>
  <si>
    <t>Может ритмично дви-гаться в соответствии с характером музыки, самостоятельно инсце-нирует песни, хороводы</t>
  </si>
  <si>
    <t>Знает и соблюдает элементарные правила поведения в природе (способы безопасного взаимодействия растениями и животными, бережного отношения к окружающей природе)</t>
  </si>
  <si>
    <t>Моделирует предметно-игровую среду, проявляет интерес к театрализованной деятельности</t>
  </si>
  <si>
    <t>Создает различные конструкции одного и того же объекта</t>
  </si>
  <si>
    <t>Создает модели из конструктора по рисунку и словесной инструкции</t>
  </si>
  <si>
    <t>Умеет перестраиваться в 3-4 колонны, в 2-3 круга на ходу, в 2 шеренги после пересчета, соблюдает интервалы в передвижении</t>
  </si>
  <si>
    <t>Умеет метать предметы правой и левой руками в вертикальную и горизонтальную цели, в движущуюся цель, отбивает и ловит мяч</t>
  </si>
  <si>
    <t>Выполняет ОРУ четко и ритмично, ходит на лыжах, катается на самокате, участвует в спортивных играх, умеет плавать</t>
  </si>
  <si>
    <t>Составляет и решает задачи в 1 действие на сложение и вычитание, пользуется цифрами и арифметическими знаками</t>
  </si>
  <si>
    <t>Знает способы измерения величин: длины, объема, массы. Пользуется условной меркой</t>
  </si>
  <si>
    <t>Называет отрезок, угол, круг, овал, многоугольник, шар, куб, проводит их сравнение. Умеет делить фигуры на несколько частей и составлять целые</t>
  </si>
  <si>
    <t>Владеет временными понятиями: день-неделя-месяц, минута-час (по часам), последовательность времен года и дней недели</t>
  </si>
  <si>
    <t>Пересказывает и инсценирует небольшие литературные произведения, составляет по плану и образцу рассказы о предмете, по сюжетной картине</t>
  </si>
  <si>
    <t>Различает живопись, графику, скульптуру, декоративно- прикладное и народное искусство</t>
  </si>
  <si>
    <t>Продуктивная (конструктивная) деятельность</t>
  </si>
  <si>
    <t xml:space="preserve">Изображает предметы и создает сложные сюжетные композиции из
нескольких частей. Составляет узоры из растительных форм и геомегрическнх фигур
</t>
  </si>
  <si>
    <t>Зарипова Ралина</t>
  </si>
  <si>
    <r>
      <t xml:space="preserve">"3" Сформирован </t>
    </r>
    <r>
      <rPr>
        <b/>
        <sz val="14"/>
        <color indexed="60"/>
        <rFont val="Times New Roman"/>
        <family val="1"/>
        <charset val="204"/>
      </rPr>
      <t>(В)</t>
    </r>
  </si>
  <si>
    <r>
      <t xml:space="preserve">"2" Находится в стадии формирования </t>
    </r>
    <r>
      <rPr>
        <b/>
        <sz val="14"/>
        <color indexed="60"/>
        <rFont val="Times New Roman"/>
        <family val="1"/>
        <charset val="204"/>
      </rPr>
      <t>(С)</t>
    </r>
  </si>
  <si>
    <r>
      <t xml:space="preserve">"1" Не сформирован </t>
    </r>
    <r>
      <rPr>
        <b/>
        <sz val="14"/>
        <color indexed="60"/>
        <rFont val="Times New Roman"/>
        <family val="1"/>
        <charset val="204"/>
      </rPr>
      <t>(НС)</t>
    </r>
  </si>
  <si>
    <t>Оценивает свои возможности, соблюдает правила и преодолевает трудности в дидактических играх, может объяснить сверстникам правила игры</t>
  </si>
  <si>
    <t>Самостоятельно ухаживает за одеждой, устраняет неполадки во внешнем виде</t>
  </si>
  <si>
    <t>Соблюдает элементарные правила дорожного движения, различает и называет специальные виды транспорта, объясняет их назначение, понимает значения сигналов светофора. Узнает и называет дорожные знаки</t>
  </si>
  <si>
    <t xml:space="preserve">«Музыкальная деятельность» </t>
  </si>
  <si>
    <t>Музыкальная деятельность</t>
  </si>
  <si>
    <t>Галиев Дамир</t>
  </si>
  <si>
    <t>Гарипова Софья</t>
  </si>
  <si>
    <t>Гимаев Ильгам</t>
  </si>
  <si>
    <t>Закиров Тимур</t>
  </si>
  <si>
    <t>Ибатуллина Диана</t>
  </si>
  <si>
    <t>Ибатуллин Данис</t>
  </si>
  <si>
    <t>Исламова Алия</t>
  </si>
  <si>
    <t>Исмагилов Искандер</t>
  </si>
  <si>
    <t>Калабина Юля</t>
  </si>
  <si>
    <t>Касимов Эмир</t>
  </si>
  <si>
    <t>Кузяшева Амина</t>
  </si>
  <si>
    <t>Куроедова Анна</t>
  </si>
  <si>
    <t>Лопатина Зарина</t>
  </si>
  <si>
    <t>Мосеева Милана</t>
  </si>
  <si>
    <t>Невская Арина</t>
  </si>
  <si>
    <t>Николаева София</t>
  </si>
  <si>
    <t>Обухова Мария</t>
  </si>
  <si>
    <t>Парфенова Анстасия</t>
  </si>
  <si>
    <t xml:space="preserve">Сафина Лиана </t>
  </si>
  <si>
    <t>Степанова Аня</t>
  </si>
  <si>
    <t>Тукаев Булат</t>
  </si>
  <si>
    <t>Тюленев Максим</t>
  </si>
  <si>
    <t>Файзрахманов Тимур</t>
  </si>
  <si>
    <t>Фомичева Полина</t>
  </si>
  <si>
    <t>Хуснутдинов Саит</t>
  </si>
  <si>
    <t>Юнусов Ислам</t>
  </si>
  <si>
    <t>Шагиахметова Адиля</t>
  </si>
  <si>
    <t>В</t>
  </si>
  <si>
    <t>Умеет прыгать в длину с места, с разбега, в высоту с разбега, через скакалку</t>
  </si>
  <si>
    <t>Имеет сформированные представления о здоровом образе жизни</t>
  </si>
  <si>
    <t>Знает и называет зверей, птиц, пресмыкающихся, земноводных, насекомых</t>
  </si>
  <si>
    <t>Знает герб, флаг, гимн России, столицу, достопримечательности род-ного края</t>
  </si>
  <si>
    <t>Знает количественный и порядковый счет в пределах 20, состав числа до 10 из единиц и из двух меньших (до 5)</t>
  </si>
  <si>
    <t>Создает индивидуальные и коллективные рисунки, сюжетные композиции, используя разные материалы и способы создания изображений</t>
  </si>
  <si>
    <t>Различает жанры музыкальных произведений, может петь в сопровождении музыкального инструмента, индивидуально и коллективно</t>
  </si>
  <si>
    <t>Исполняет сольно и в ансамбле на детских музыкальных инструментах несложные песни и мелодии</t>
  </si>
  <si>
    <t>Умеет выразительно и ритмично двигаться в соответствии с характером музыки</t>
  </si>
  <si>
    <t>Мониторинг образовательного процесса группы №___ (подготовительная)  на  20___-20___ уч год</t>
  </si>
  <si>
    <t>Воспитатель: ____________</t>
  </si>
  <si>
    <t>Воспитатель: 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</si>
</sst>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7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9"/>
      <color indexed="8"/>
      <name val="Arial Unicode MS"/>
      <family val="2"/>
      <charset val="204"/>
    </font>
    <font>
      <b/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8"/>
      <color indexed="1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8"/>
      <color indexed="5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36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6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36"/>
      <name val="Times New Roman"/>
      <family val="1"/>
      <charset val="204"/>
    </font>
    <font>
      <b/>
      <sz val="11"/>
      <color indexed="36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Arial"/>
      <family val="2"/>
      <charset val="204"/>
    </font>
    <font>
      <b/>
      <sz val="16"/>
      <color indexed="8"/>
      <name val="Times New Roman"/>
      <family val="1"/>
      <charset val="204"/>
    </font>
    <font>
      <b/>
      <u/>
      <sz val="16"/>
      <color indexed="8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b/>
      <u/>
      <sz val="16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4"/>
      <color indexed="36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4"/>
      <color indexed="6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9" fontId="15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</cellStyleXfs>
  <cellXfs count="219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14" fillId="3" borderId="2" xfId="0" applyFont="1" applyFill="1" applyBorder="1"/>
    <xf numFmtId="0" fontId="14" fillId="4" borderId="0" xfId="0" applyFont="1" applyFill="1"/>
    <xf numFmtId="0" fontId="16" fillId="4" borderId="0" xfId="0" applyFont="1" applyFill="1"/>
    <xf numFmtId="0" fontId="24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24" fillId="0" borderId="0" xfId="0" applyFont="1" applyAlignment="1">
      <alignment horizontal="center" vertical="top"/>
    </xf>
    <xf numFmtId="0" fontId="1" fillId="2" borderId="1" xfId="0" applyFont="1" applyFill="1" applyBorder="1" applyAlignment="1">
      <alignment vertical="top" wrapText="1"/>
    </xf>
    <xf numFmtId="0" fontId="8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vertical="top" wrapText="1"/>
    </xf>
    <xf numFmtId="0" fontId="13" fillId="3" borderId="1" xfId="0" applyFont="1" applyFill="1" applyBorder="1" applyAlignment="1">
      <alignment vertical="top" wrapText="1"/>
    </xf>
    <xf numFmtId="0" fontId="13" fillId="0" borderId="0" xfId="0" applyFont="1" applyAlignment="1">
      <alignment vertical="top"/>
    </xf>
    <xf numFmtId="0" fontId="6" fillId="2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6" fillId="0" borderId="0" xfId="0" applyFont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10" fillId="0" borderId="0" xfId="0" applyFont="1" applyAlignment="1">
      <alignment vertical="top"/>
    </xf>
    <xf numFmtId="0" fontId="6" fillId="2" borderId="4" xfId="0" applyFont="1" applyFill="1" applyBorder="1" applyAlignment="1">
      <alignment horizontal="center" vertical="top" wrapText="1"/>
    </xf>
    <xf numFmtId="9" fontId="18" fillId="3" borderId="4" xfId="1" applyFont="1" applyFill="1" applyBorder="1" applyAlignment="1">
      <alignment vertical="top"/>
    </xf>
    <xf numFmtId="0" fontId="25" fillId="3" borderId="1" xfId="0" applyNumberFormat="1" applyFont="1" applyFill="1" applyBorder="1" applyAlignment="1">
      <alignment vertical="top" wrapText="1"/>
    </xf>
    <xf numFmtId="9" fontId="32" fillId="5" borderId="4" xfId="1" applyFont="1" applyFill="1" applyBorder="1" applyAlignment="1">
      <alignment vertical="top"/>
    </xf>
    <xf numFmtId="164" fontId="8" fillId="2" borderId="1" xfId="0" applyNumberFormat="1" applyFont="1" applyFill="1" applyBorder="1" applyAlignment="1">
      <alignment vertical="top" wrapText="1"/>
    </xf>
    <xf numFmtId="164" fontId="8" fillId="2" borderId="1" xfId="0" applyNumberFormat="1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vertical="top" wrapText="1"/>
    </xf>
    <xf numFmtId="0" fontId="34" fillId="0" borderId="0" xfId="0" applyFont="1"/>
    <xf numFmtId="9" fontId="32" fillId="5" borderId="4" xfId="1" applyNumberFormat="1" applyFont="1" applyFill="1" applyBorder="1" applyAlignment="1">
      <alignment vertical="top"/>
    </xf>
    <xf numFmtId="0" fontId="33" fillId="4" borderId="1" xfId="0" applyNumberFormat="1" applyFont="1" applyFill="1" applyBorder="1" applyAlignment="1">
      <alignment vertical="top" wrapText="1"/>
    </xf>
    <xf numFmtId="0" fontId="33" fillId="4" borderId="1" xfId="0" applyFont="1" applyFill="1" applyBorder="1" applyAlignment="1">
      <alignment vertical="top" wrapText="1"/>
    </xf>
    <xf numFmtId="0" fontId="36" fillId="0" borderId="0" xfId="0" applyFont="1" applyAlignment="1"/>
    <xf numFmtId="0" fontId="37" fillId="0" borderId="0" xfId="0" applyFont="1"/>
    <xf numFmtId="0" fontId="37" fillId="3" borderId="0" xfId="0" applyFont="1" applyFill="1"/>
    <xf numFmtId="0" fontId="39" fillId="0" borderId="0" xfId="0" applyFont="1" applyAlignment="1">
      <alignment horizontal="left" vertical="top"/>
    </xf>
    <xf numFmtId="0" fontId="41" fillId="0" borderId="0" xfId="0" applyFont="1" applyAlignment="1">
      <alignment vertical="top"/>
    </xf>
    <xf numFmtId="0" fontId="42" fillId="0" borderId="0" xfId="0" applyFont="1" applyAlignment="1">
      <alignment vertical="top"/>
    </xf>
    <xf numFmtId="0" fontId="41" fillId="0" borderId="0" xfId="0" applyFont="1" applyAlignment="1">
      <alignment horizontal="left" vertical="top"/>
    </xf>
    <xf numFmtId="0" fontId="39" fillId="0" borderId="0" xfId="0" applyFont="1" applyAlignment="1">
      <alignment vertical="top"/>
    </xf>
    <xf numFmtId="0" fontId="38" fillId="6" borderId="0" xfId="0" applyFont="1" applyFill="1" applyAlignment="1"/>
    <xf numFmtId="0" fontId="0" fillId="6" borderId="0" xfId="0" applyFill="1"/>
    <xf numFmtId="0" fontId="0" fillId="3" borderId="0" xfId="0" applyFill="1"/>
    <xf numFmtId="0" fontId="20" fillId="7" borderId="1" xfId="0" applyFont="1" applyFill="1" applyBorder="1" applyAlignment="1">
      <alignment horizontal="center" vertical="top" wrapText="1"/>
    </xf>
    <xf numFmtId="0" fontId="21" fillId="7" borderId="1" xfId="0" applyFont="1" applyFill="1" applyBorder="1" applyAlignment="1">
      <alignment horizontal="center" vertical="top" wrapText="1"/>
    </xf>
    <xf numFmtId="164" fontId="20" fillId="7" borderId="1" xfId="0" applyNumberFormat="1" applyFont="1" applyFill="1" applyBorder="1" applyAlignment="1">
      <alignment vertical="top" wrapText="1"/>
    </xf>
    <xf numFmtId="164" fontId="21" fillId="7" borderId="1" xfId="0" applyNumberFormat="1" applyFont="1" applyFill="1" applyBorder="1" applyAlignment="1">
      <alignment vertical="top" wrapText="1"/>
    </xf>
    <xf numFmtId="164" fontId="13" fillId="7" borderId="1" xfId="0" applyNumberFormat="1" applyFont="1" applyFill="1" applyBorder="1" applyAlignment="1">
      <alignment vertical="top" wrapText="1"/>
    </xf>
    <xf numFmtId="0" fontId="12" fillId="8" borderId="1" xfId="0" applyFont="1" applyFill="1" applyBorder="1" applyAlignment="1">
      <alignment vertical="top"/>
    </xf>
    <xf numFmtId="0" fontId="22" fillId="8" borderId="1" xfId="0" applyFont="1" applyFill="1" applyBorder="1" applyAlignment="1">
      <alignment horizontal="center" vertical="top"/>
    </xf>
    <xf numFmtId="9" fontId="18" fillId="8" borderId="4" xfId="1" applyFont="1" applyFill="1" applyBorder="1" applyAlignment="1">
      <alignment vertical="top"/>
    </xf>
    <xf numFmtId="0" fontId="22" fillId="8" borderId="1" xfId="0" applyFont="1" applyFill="1" applyBorder="1" applyAlignment="1">
      <alignment horizontal="center" vertical="top" wrapText="1"/>
    </xf>
    <xf numFmtId="0" fontId="31" fillId="8" borderId="1" xfId="0" applyFont="1" applyFill="1" applyBorder="1" applyAlignment="1">
      <alignment vertical="top"/>
    </xf>
    <xf numFmtId="0" fontId="0" fillId="8" borderId="1" xfId="0" applyFill="1" applyBorder="1" applyAlignment="1">
      <alignment vertical="top"/>
    </xf>
    <xf numFmtId="9" fontId="17" fillId="8" borderId="4" xfId="1" applyFont="1" applyFill="1" applyBorder="1" applyAlignment="1">
      <alignment vertical="top"/>
    </xf>
    <xf numFmtId="9" fontId="18" fillId="8" borderId="1" xfId="1" applyFont="1" applyFill="1" applyBorder="1" applyAlignment="1">
      <alignment vertical="top"/>
    </xf>
    <xf numFmtId="0" fontId="13" fillId="8" borderId="1" xfId="0" applyFont="1" applyFill="1" applyBorder="1" applyAlignment="1">
      <alignment vertical="top"/>
    </xf>
    <xf numFmtId="164" fontId="19" fillId="7" borderId="1" xfId="0" applyNumberFormat="1" applyFont="1" applyFill="1" applyBorder="1" applyAlignment="1">
      <alignment horizontal="center" vertical="top" wrapText="1"/>
    </xf>
    <xf numFmtId="0" fontId="20" fillId="7" borderId="4" xfId="0" applyFont="1" applyFill="1" applyBorder="1" applyAlignment="1">
      <alignment horizontal="center" vertical="top" wrapText="1"/>
    </xf>
    <xf numFmtId="0" fontId="21" fillId="7" borderId="4" xfId="0" applyFont="1" applyFill="1" applyBorder="1" applyAlignment="1">
      <alignment horizontal="center" vertical="top" wrapText="1"/>
    </xf>
    <xf numFmtId="164" fontId="20" fillId="7" borderId="1" xfId="0" applyNumberFormat="1" applyFont="1" applyFill="1" applyBorder="1" applyAlignment="1">
      <alignment horizontal="center" vertical="top" wrapText="1"/>
    </xf>
    <xf numFmtId="164" fontId="21" fillId="7" borderId="1" xfId="0" applyNumberFormat="1" applyFont="1" applyFill="1" applyBorder="1" applyAlignment="1">
      <alignment horizontal="center" vertical="top" wrapText="1"/>
    </xf>
    <xf numFmtId="164" fontId="19" fillId="7" borderId="1" xfId="0" applyNumberFormat="1" applyFont="1" applyFill="1" applyBorder="1" applyAlignment="1">
      <alignment vertical="top" wrapText="1"/>
    </xf>
    <xf numFmtId="0" fontId="30" fillId="7" borderId="1" xfId="0" applyFont="1" applyFill="1" applyBorder="1" applyAlignment="1">
      <alignment horizontal="center" vertical="top" wrapText="1"/>
    </xf>
    <xf numFmtId="0" fontId="27" fillId="7" borderId="1" xfId="0" applyFont="1" applyFill="1" applyBorder="1" applyAlignment="1">
      <alignment horizontal="center" vertical="top" wrapText="1"/>
    </xf>
    <xf numFmtId="164" fontId="30" fillId="7" borderId="1" xfId="0" applyNumberFormat="1" applyFont="1" applyFill="1" applyBorder="1" applyAlignment="1">
      <alignment vertical="top" wrapText="1"/>
    </xf>
    <xf numFmtId="164" fontId="27" fillId="7" borderId="1" xfId="0" applyNumberFormat="1" applyFont="1" applyFill="1" applyBorder="1" applyAlignment="1">
      <alignment vertical="top" wrapText="1"/>
    </xf>
    <xf numFmtId="164" fontId="29" fillId="7" borderId="1" xfId="0" applyNumberFormat="1" applyFont="1" applyFill="1" applyBorder="1" applyAlignment="1">
      <alignment horizontal="center" vertical="top" wrapText="1"/>
    </xf>
    <xf numFmtId="164" fontId="28" fillId="7" borderId="1" xfId="0" applyNumberFormat="1" applyFont="1" applyFill="1" applyBorder="1" applyAlignment="1">
      <alignment horizontal="center" vertical="top" wrapText="1"/>
    </xf>
    <xf numFmtId="0" fontId="29" fillId="7" borderId="1" xfId="0" applyFont="1" applyFill="1" applyBorder="1" applyAlignment="1">
      <alignment horizontal="center" vertical="top" wrapText="1"/>
    </xf>
    <xf numFmtId="0" fontId="28" fillId="7" borderId="1" xfId="0" applyFont="1" applyFill="1" applyBorder="1" applyAlignment="1">
      <alignment horizontal="center" vertical="top" wrapText="1"/>
    </xf>
    <xf numFmtId="0" fontId="1" fillId="8" borderId="1" xfId="0" applyFont="1" applyFill="1" applyBorder="1" applyAlignment="1">
      <alignment vertical="top"/>
    </xf>
    <xf numFmtId="9" fontId="35" fillId="8" borderId="4" xfId="1" applyFont="1" applyFill="1" applyBorder="1" applyAlignment="1">
      <alignment vertical="top"/>
    </xf>
    <xf numFmtId="9" fontId="35" fillId="8" borderId="4" xfId="1" applyNumberFormat="1" applyFont="1" applyFill="1" applyBorder="1" applyAlignment="1">
      <alignment vertical="top"/>
    </xf>
    <xf numFmtId="0" fontId="24" fillId="4" borderId="1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164" fontId="35" fillId="7" borderId="1" xfId="0" applyNumberFormat="1" applyFont="1" applyFill="1" applyBorder="1" applyAlignment="1">
      <alignment vertical="top" wrapText="1"/>
    </xf>
    <xf numFmtId="0" fontId="17" fillId="2" borderId="1" xfId="0" applyFont="1" applyFill="1" applyBorder="1" applyAlignment="1">
      <alignment horizontal="center" vertical="top" wrapText="1"/>
    </xf>
    <xf numFmtId="0" fontId="17" fillId="2" borderId="3" xfId="0" applyFont="1" applyFill="1" applyBorder="1" applyAlignment="1">
      <alignment horizontal="center" vertical="top" wrapText="1"/>
    </xf>
    <xf numFmtId="0" fontId="48" fillId="7" borderId="1" xfId="0" applyFont="1" applyFill="1" applyBorder="1" applyAlignment="1">
      <alignment horizontal="center" vertical="top" wrapText="1"/>
    </xf>
    <xf numFmtId="0" fontId="49" fillId="7" borderId="1" xfId="0" applyFont="1" applyFill="1" applyBorder="1" applyAlignment="1">
      <alignment horizontal="center" vertical="top" wrapText="1"/>
    </xf>
    <xf numFmtId="0" fontId="17" fillId="3" borderId="1" xfId="0" applyFont="1" applyFill="1" applyBorder="1" applyAlignment="1">
      <alignment horizontal="center" vertical="top" wrapText="1"/>
    </xf>
    <xf numFmtId="164" fontId="48" fillId="7" borderId="1" xfId="0" applyNumberFormat="1" applyFont="1" applyFill="1" applyBorder="1" applyAlignment="1">
      <alignment vertical="top" wrapText="1"/>
    </xf>
    <xf numFmtId="164" fontId="49" fillId="7" borderId="1" xfId="0" applyNumberFormat="1" applyFont="1" applyFill="1" applyBorder="1" applyAlignment="1">
      <alignment vertical="top" wrapText="1"/>
    </xf>
    <xf numFmtId="0" fontId="51" fillId="3" borderId="1" xfId="0" applyNumberFormat="1" applyFont="1" applyFill="1" applyBorder="1" applyAlignment="1">
      <alignment vertical="top" wrapText="1"/>
    </xf>
    <xf numFmtId="0" fontId="51" fillId="7" borderId="1" xfId="0" applyFont="1" applyFill="1" applyBorder="1" applyAlignment="1">
      <alignment vertical="top" wrapText="1"/>
    </xf>
    <xf numFmtId="164" fontId="40" fillId="7" borderId="1" xfId="0" applyNumberFormat="1" applyFont="1" applyFill="1" applyBorder="1" applyAlignment="1">
      <alignment horizontal="center" vertical="top" wrapText="1"/>
    </xf>
    <xf numFmtId="0" fontId="51" fillId="3" borderId="1" xfId="0" applyFont="1" applyFill="1" applyBorder="1" applyAlignment="1">
      <alignment vertical="top" wrapText="1"/>
    </xf>
    <xf numFmtId="0" fontId="52" fillId="8" borderId="1" xfId="0" applyFont="1" applyFill="1" applyBorder="1" applyAlignment="1">
      <alignment vertical="top"/>
    </xf>
    <xf numFmtId="0" fontId="17" fillId="8" borderId="1" xfId="0" applyFont="1" applyFill="1" applyBorder="1" applyAlignment="1">
      <alignment horizontal="center" vertical="top"/>
    </xf>
    <xf numFmtId="9" fontId="54" fillId="5" borderId="4" xfId="1" applyFont="1" applyFill="1" applyBorder="1" applyAlignment="1">
      <alignment vertical="top"/>
    </xf>
    <xf numFmtId="0" fontId="17" fillId="8" borderId="1" xfId="0" applyFont="1" applyFill="1" applyBorder="1" applyAlignment="1">
      <alignment horizontal="center" vertical="top" wrapText="1"/>
    </xf>
    <xf numFmtId="9" fontId="54" fillId="5" borderId="4" xfId="1" applyNumberFormat="1" applyFont="1" applyFill="1" applyBorder="1" applyAlignment="1">
      <alignment vertical="top"/>
    </xf>
    <xf numFmtId="0" fontId="17" fillId="0" borderId="0" xfId="0" applyFont="1" applyAlignment="1">
      <alignment vertical="top"/>
    </xf>
    <xf numFmtId="0" fontId="17" fillId="0" borderId="6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17" fillId="2" borderId="16" xfId="0" applyFont="1" applyFill="1" applyBorder="1" applyAlignment="1">
      <alignment vertical="top" wrapText="1"/>
    </xf>
    <xf numFmtId="0" fontId="17" fillId="2" borderId="17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top" wrapText="1"/>
    </xf>
    <xf numFmtId="164" fontId="6" fillId="7" borderId="1" xfId="0" applyNumberFormat="1" applyFont="1" applyFill="1" applyBorder="1" applyAlignment="1">
      <alignment horizontal="center" vertical="top" wrapText="1"/>
    </xf>
    <xf numFmtId="0" fontId="17" fillId="2" borderId="18" xfId="0" applyFont="1" applyFill="1" applyBorder="1" applyAlignment="1">
      <alignment vertical="top" wrapText="1"/>
    </xf>
    <xf numFmtId="0" fontId="40" fillId="6" borderId="0" xfId="0" applyFont="1" applyFill="1"/>
    <xf numFmtId="0" fontId="24" fillId="11" borderId="1" xfId="0" applyFont="1" applyFill="1" applyBorder="1" applyAlignment="1">
      <alignment horizontal="center" vertical="top" wrapText="1"/>
    </xf>
    <xf numFmtId="164" fontId="6" fillId="11" borderId="1" xfId="0" applyNumberFormat="1" applyFont="1" applyFill="1" applyBorder="1" applyAlignment="1">
      <alignment horizontal="center" vertical="top" wrapText="1"/>
    </xf>
    <xf numFmtId="0" fontId="24" fillId="12" borderId="1" xfId="0" applyFont="1" applyFill="1" applyBorder="1" applyAlignment="1">
      <alignment horizontal="center" vertical="top" wrapText="1"/>
    </xf>
    <xf numFmtId="0" fontId="33" fillId="12" borderId="1" xfId="0" applyNumberFormat="1" applyFont="1" applyFill="1" applyBorder="1" applyAlignment="1">
      <alignment vertical="top" wrapText="1"/>
    </xf>
    <xf numFmtId="0" fontId="33" fillId="12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10" borderId="3" xfId="0" applyFont="1" applyFill="1" applyBorder="1" applyAlignment="1">
      <alignment horizontal="center" vertical="top" wrapText="1"/>
    </xf>
    <xf numFmtId="0" fontId="2" fillId="10" borderId="5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24" fillId="7" borderId="3" xfId="0" applyFont="1" applyFill="1" applyBorder="1" applyAlignment="1">
      <alignment horizontal="center" vertical="top" wrapText="1"/>
    </xf>
    <xf numFmtId="0" fontId="24" fillId="7" borderId="5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10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top" wrapText="1"/>
    </xf>
    <xf numFmtId="0" fontId="12" fillId="9" borderId="1" xfId="0" applyFont="1" applyFill="1" applyBorder="1" applyAlignment="1">
      <alignment horizontal="center" vertical="top" wrapText="1"/>
    </xf>
    <xf numFmtId="0" fontId="12" fillId="7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center" vertical="top" wrapText="1"/>
    </xf>
    <xf numFmtId="0" fontId="17" fillId="7" borderId="1" xfId="0" applyFont="1" applyFill="1" applyBorder="1" applyAlignment="1">
      <alignment vertical="top" wrapText="1"/>
    </xf>
    <xf numFmtId="0" fontId="17" fillId="9" borderId="1" xfId="0" applyFont="1" applyFill="1" applyBorder="1" applyAlignment="1">
      <alignment horizontal="center" vertical="top" wrapText="1"/>
    </xf>
    <xf numFmtId="0" fontId="17" fillId="3" borderId="1" xfId="0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top" wrapText="1"/>
    </xf>
    <xf numFmtId="0" fontId="17" fillId="3" borderId="8" xfId="0" applyFont="1" applyFill="1" applyBorder="1" applyAlignment="1">
      <alignment horizontal="center" vertical="top" wrapText="1"/>
    </xf>
    <xf numFmtId="0" fontId="17" fillId="3" borderId="9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horizontal="center" vertical="top" wrapText="1"/>
    </xf>
    <xf numFmtId="0" fontId="17" fillId="3" borderId="11" xfId="0" applyFont="1" applyFill="1" applyBorder="1" applyAlignment="1">
      <alignment horizontal="center" vertical="top" wrapText="1"/>
    </xf>
    <xf numFmtId="0" fontId="1" fillId="9" borderId="1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textRotation="90" wrapText="1"/>
    </xf>
    <xf numFmtId="0" fontId="1" fillId="3" borderId="5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textRotation="90" wrapText="1"/>
    </xf>
    <xf numFmtId="0" fontId="13" fillId="3" borderId="5" xfId="0" applyFont="1" applyFill="1" applyBorder="1" applyAlignment="1">
      <alignment horizontal="center" textRotation="90" wrapText="1"/>
    </xf>
    <xf numFmtId="0" fontId="3" fillId="9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vertical="top" wrapText="1"/>
    </xf>
    <xf numFmtId="0" fontId="5" fillId="3" borderId="8" xfId="0" applyFont="1" applyFill="1" applyBorder="1" applyAlignment="1">
      <alignment horizontal="center" vertical="top" textRotation="90" wrapText="1"/>
    </xf>
    <xf numFmtId="0" fontId="5" fillId="3" borderId="9" xfId="0" applyFont="1" applyFill="1" applyBorder="1" applyAlignment="1">
      <alignment horizontal="center" vertical="top" textRotation="90" wrapText="1"/>
    </xf>
    <xf numFmtId="0" fontId="5" fillId="3" borderId="12" xfId="0" applyFont="1" applyFill="1" applyBorder="1" applyAlignment="1">
      <alignment horizontal="center" vertical="top" textRotation="90" wrapText="1"/>
    </xf>
    <xf numFmtId="0" fontId="5" fillId="3" borderId="13" xfId="0" applyFont="1" applyFill="1" applyBorder="1" applyAlignment="1">
      <alignment horizontal="center" vertical="top" textRotation="90" wrapText="1"/>
    </xf>
    <xf numFmtId="0" fontId="5" fillId="3" borderId="10" xfId="0" applyFont="1" applyFill="1" applyBorder="1" applyAlignment="1">
      <alignment horizontal="center" vertical="top" textRotation="90" wrapText="1"/>
    </xf>
    <xf numFmtId="0" fontId="5" fillId="3" borderId="11" xfId="0" applyFont="1" applyFill="1" applyBorder="1" applyAlignment="1">
      <alignment horizontal="center" vertical="top" textRotation="90" wrapText="1"/>
    </xf>
    <xf numFmtId="0" fontId="0" fillId="10" borderId="3" xfId="0" applyFill="1" applyBorder="1" applyAlignment="1">
      <alignment horizontal="center" vertical="top"/>
    </xf>
    <xf numFmtId="0" fontId="0" fillId="10" borderId="14" xfId="0" applyFill="1" applyBorder="1" applyAlignment="1">
      <alignment horizontal="center" vertical="top"/>
    </xf>
    <xf numFmtId="0" fontId="0" fillId="10" borderId="5" xfId="0" applyFill="1" applyBorder="1" applyAlignment="1">
      <alignment horizontal="center" vertical="top"/>
    </xf>
    <xf numFmtId="0" fontId="0" fillId="10" borderId="3" xfId="0" applyFill="1" applyBorder="1" applyAlignment="1">
      <alignment horizontal="center" vertical="top" wrapText="1"/>
    </xf>
    <xf numFmtId="0" fontId="0" fillId="10" borderId="14" xfId="0" applyFill="1" applyBorder="1" applyAlignment="1">
      <alignment horizontal="center" vertical="top" wrapText="1"/>
    </xf>
    <xf numFmtId="0" fontId="0" fillId="10" borderId="5" xfId="0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textRotation="90" wrapText="1"/>
    </xf>
    <xf numFmtId="0" fontId="3" fillId="3" borderId="9" xfId="0" applyFont="1" applyFill="1" applyBorder="1" applyAlignment="1">
      <alignment horizontal="center" textRotation="90" wrapText="1"/>
    </xf>
    <xf numFmtId="0" fontId="3" fillId="3" borderId="12" xfId="0" applyFont="1" applyFill="1" applyBorder="1" applyAlignment="1">
      <alignment horizontal="center" textRotation="90" wrapText="1"/>
    </xf>
    <xf numFmtId="0" fontId="3" fillId="3" borderId="13" xfId="0" applyFont="1" applyFill="1" applyBorder="1" applyAlignment="1">
      <alignment horizontal="center" textRotation="90" wrapText="1"/>
    </xf>
    <xf numFmtId="0" fontId="3" fillId="3" borderId="10" xfId="0" applyFont="1" applyFill="1" applyBorder="1" applyAlignment="1">
      <alignment horizontal="center" textRotation="90" wrapText="1"/>
    </xf>
    <xf numFmtId="0" fontId="3" fillId="3" borderId="11" xfId="0" applyFont="1" applyFill="1" applyBorder="1" applyAlignment="1">
      <alignment horizontal="center" textRotation="90" wrapText="1"/>
    </xf>
    <xf numFmtId="0" fontId="3" fillId="10" borderId="1" xfId="0" applyFont="1" applyFill="1" applyBorder="1" applyAlignment="1">
      <alignment horizontal="center" textRotation="90" wrapText="1"/>
    </xf>
    <xf numFmtId="0" fontId="3" fillId="10" borderId="8" xfId="0" applyFont="1" applyFill="1" applyBorder="1" applyAlignment="1">
      <alignment horizontal="center" textRotation="90" wrapText="1"/>
    </xf>
    <xf numFmtId="0" fontId="3" fillId="10" borderId="9" xfId="0" applyFont="1" applyFill="1" applyBorder="1" applyAlignment="1">
      <alignment horizontal="center" textRotation="90" wrapText="1"/>
    </xf>
    <xf numFmtId="0" fontId="3" fillId="10" borderId="10" xfId="0" applyFont="1" applyFill="1" applyBorder="1" applyAlignment="1">
      <alignment horizontal="center" textRotation="90" wrapText="1"/>
    </xf>
    <xf numFmtId="0" fontId="3" fillId="10" borderId="11" xfId="0" applyFont="1" applyFill="1" applyBorder="1" applyAlignment="1">
      <alignment horizontal="center" textRotation="90" wrapText="1"/>
    </xf>
    <xf numFmtId="0" fontId="3" fillId="2" borderId="1" xfId="0" applyFont="1" applyFill="1" applyBorder="1" applyAlignment="1">
      <alignment horizontal="center" vertical="top" wrapText="1"/>
    </xf>
    <xf numFmtId="0" fontId="3" fillId="7" borderId="3" xfId="0" applyFont="1" applyFill="1" applyBorder="1" applyAlignment="1">
      <alignment vertical="top" wrapText="1"/>
    </xf>
    <xf numFmtId="0" fontId="3" fillId="10" borderId="5" xfId="0" applyFont="1" applyFill="1" applyBorder="1" applyAlignment="1">
      <alignment horizontal="center" textRotation="90" wrapText="1"/>
    </xf>
    <xf numFmtId="0" fontId="13" fillId="3" borderId="5" xfId="0" applyFont="1" applyFill="1" applyBorder="1" applyAlignment="1">
      <alignment horizontal="center" vertical="top" wrapText="1"/>
    </xf>
    <xf numFmtId="0" fontId="13" fillId="3" borderId="8" xfId="0" applyFont="1" applyFill="1" applyBorder="1" applyAlignment="1">
      <alignment horizontal="center" vertical="top" wrapText="1"/>
    </xf>
    <xf numFmtId="0" fontId="13" fillId="3" borderId="9" xfId="0" applyFont="1" applyFill="1" applyBorder="1" applyAlignment="1">
      <alignment horizontal="center" vertical="top" wrapText="1"/>
    </xf>
    <xf numFmtId="0" fontId="13" fillId="3" borderId="12" xfId="0" applyFont="1" applyFill="1" applyBorder="1" applyAlignment="1">
      <alignment horizontal="center" vertical="top" wrapText="1"/>
    </xf>
    <xf numFmtId="0" fontId="13" fillId="3" borderId="13" xfId="0" applyFont="1" applyFill="1" applyBorder="1" applyAlignment="1">
      <alignment horizontal="center" vertical="top" wrapText="1"/>
    </xf>
    <xf numFmtId="0" fontId="13" fillId="3" borderId="10" xfId="0" applyFont="1" applyFill="1" applyBorder="1" applyAlignment="1">
      <alignment horizontal="center" vertical="top" wrapText="1"/>
    </xf>
    <xf numFmtId="0" fontId="13" fillId="3" borderId="11" xfId="0" applyFont="1" applyFill="1" applyBorder="1" applyAlignment="1">
      <alignment horizontal="center" vertical="top" wrapText="1"/>
    </xf>
    <xf numFmtId="0" fontId="12" fillId="10" borderId="8" xfId="0" applyFont="1" applyFill="1" applyBorder="1" applyAlignment="1">
      <alignment horizontal="center" vertical="top" wrapText="1"/>
    </xf>
    <xf numFmtId="0" fontId="12" fillId="10" borderId="9" xfId="0" applyFont="1" applyFill="1" applyBorder="1" applyAlignment="1">
      <alignment horizontal="center" vertical="top" wrapText="1"/>
    </xf>
    <xf numFmtId="0" fontId="12" fillId="10" borderId="12" xfId="0" applyFont="1" applyFill="1" applyBorder="1" applyAlignment="1">
      <alignment horizontal="center" vertical="top" wrapText="1"/>
    </xf>
    <xf numFmtId="0" fontId="12" fillId="10" borderId="13" xfId="0" applyFont="1" applyFill="1" applyBorder="1" applyAlignment="1">
      <alignment horizontal="center" vertical="top" wrapText="1"/>
    </xf>
    <xf numFmtId="0" fontId="12" fillId="10" borderId="10" xfId="0" applyFont="1" applyFill="1" applyBorder="1" applyAlignment="1">
      <alignment horizontal="center" vertical="top" wrapText="1"/>
    </xf>
    <xf numFmtId="0" fontId="12" fillId="10" borderId="11" xfId="0" applyFont="1" applyFill="1" applyBorder="1" applyAlignment="1">
      <alignment horizontal="center" vertical="top" wrapText="1"/>
    </xf>
    <xf numFmtId="0" fontId="13" fillId="7" borderId="3" xfId="0" applyFont="1" applyFill="1" applyBorder="1" applyAlignment="1">
      <alignment vertical="top" wrapText="1"/>
    </xf>
    <xf numFmtId="0" fontId="43" fillId="10" borderId="1" xfId="0" applyFont="1" applyFill="1" applyBorder="1" applyAlignment="1">
      <alignment horizontal="center" vertical="top" wrapText="1"/>
    </xf>
    <xf numFmtId="0" fontId="43" fillId="10" borderId="3" xfId="0" applyFont="1" applyFill="1" applyBorder="1" applyAlignment="1">
      <alignment horizontal="center" vertical="top" wrapText="1"/>
    </xf>
    <xf numFmtId="0" fontId="12" fillId="10" borderId="5" xfId="0" applyFont="1" applyFill="1" applyBorder="1" applyAlignment="1">
      <alignment horizontal="center" vertical="top" wrapText="1"/>
    </xf>
    <xf numFmtId="0" fontId="12" fillId="10" borderId="3" xfId="0" applyFont="1" applyFill="1" applyBorder="1" applyAlignment="1">
      <alignment horizontal="center" vertical="top" wrapText="1"/>
    </xf>
    <xf numFmtId="0" fontId="12" fillId="10" borderId="1" xfId="0" applyFont="1" applyFill="1" applyBorder="1" applyAlignment="1">
      <alignment horizontal="center" vertical="top" wrapText="1"/>
    </xf>
    <xf numFmtId="0" fontId="4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3" fillId="2" borderId="3" xfId="0" applyFont="1" applyFill="1" applyBorder="1" applyAlignment="1">
      <alignment horizontal="justify" vertical="top" wrapText="1"/>
    </xf>
    <xf numFmtId="164" fontId="8" fillId="2" borderId="5" xfId="0" applyNumberFormat="1" applyFont="1" applyFill="1" applyBorder="1" applyAlignment="1">
      <alignment vertical="top" wrapText="1"/>
    </xf>
    <xf numFmtId="0" fontId="13" fillId="2" borderId="19" xfId="0" applyFont="1" applyFill="1" applyBorder="1" applyAlignment="1">
      <alignment horizontal="center" vertical="top" wrapText="1"/>
    </xf>
    <xf numFmtId="0" fontId="12" fillId="7" borderId="4" xfId="0" applyFont="1" applyFill="1" applyBorder="1" applyAlignment="1">
      <alignment vertical="top" wrapText="1"/>
    </xf>
    <xf numFmtId="0" fontId="47" fillId="0" borderId="1" xfId="0" applyFont="1" applyBorder="1" applyAlignment="1">
      <alignment vertical="center" wrapText="1"/>
    </xf>
    <xf numFmtId="0" fontId="17" fillId="2" borderId="3" xfId="0" applyFont="1" applyFill="1" applyBorder="1" applyAlignment="1">
      <alignment horizontal="justify" vertical="top" wrapText="1"/>
    </xf>
    <xf numFmtId="164" fontId="51" fillId="2" borderId="5" xfId="0" applyNumberFormat="1" applyFont="1" applyFill="1" applyBorder="1" applyAlignment="1">
      <alignment vertical="top" wrapText="1"/>
    </xf>
    <xf numFmtId="0" fontId="17" fillId="2" borderId="19" xfId="0" applyFont="1" applyFill="1" applyBorder="1" applyAlignment="1">
      <alignment horizontal="center" vertical="top" wrapText="1"/>
    </xf>
    <xf numFmtId="0" fontId="17" fillId="7" borderId="4" xfId="0" applyFont="1" applyFill="1" applyBorder="1" applyAlignment="1">
      <alignment vertical="top" wrapText="1"/>
    </xf>
    <xf numFmtId="0" fontId="50" fillId="0" borderId="1" xfId="0" applyFont="1" applyBorder="1" applyAlignment="1">
      <alignment vertical="center" wrapText="1"/>
    </xf>
    <xf numFmtId="164" fontId="20" fillId="7" borderId="5" xfId="0" applyNumberFormat="1" applyFont="1" applyFill="1" applyBorder="1" applyAlignment="1">
      <alignment horizontal="center" vertical="top" wrapText="1"/>
    </xf>
    <xf numFmtId="0" fontId="6" fillId="2" borderId="19" xfId="0" applyFont="1" applyFill="1" applyBorder="1" applyAlignment="1">
      <alignment horizontal="center" vertical="top" wrapText="1"/>
    </xf>
    <xf numFmtId="0" fontId="56" fillId="2" borderId="19" xfId="0" applyFont="1" applyFill="1" applyBorder="1" applyAlignment="1">
      <alignment horizontal="center" vertical="top" wrapText="1"/>
    </xf>
    <xf numFmtId="0" fontId="13" fillId="7" borderId="4" xfId="0" applyFont="1" applyFill="1" applyBorder="1" applyAlignment="1">
      <alignment vertical="top" wrapText="1"/>
    </xf>
    <xf numFmtId="164" fontId="8" fillId="7" borderId="4" xfId="0" applyNumberFormat="1" applyFont="1" applyFill="1" applyBorder="1" applyAlignment="1">
      <alignment horizontal="center" vertical="top" wrapText="1"/>
    </xf>
    <xf numFmtId="164" fontId="35" fillId="7" borderId="4" xfId="0" applyNumberFormat="1" applyFont="1" applyFill="1" applyBorder="1" applyAlignment="1">
      <alignment horizontal="center" vertical="top" wrapText="1"/>
    </xf>
    <xf numFmtId="0" fontId="4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2" borderId="3" xfId="0" applyFont="1" applyFill="1" applyBorder="1" applyAlignment="1">
      <alignment horizontal="justify" vertical="top" wrapText="1"/>
    </xf>
    <xf numFmtId="0" fontId="3" fillId="2" borderId="19" xfId="0" applyFont="1" applyFill="1" applyBorder="1" applyAlignment="1">
      <alignment vertical="top" wrapText="1"/>
    </xf>
    <xf numFmtId="0" fontId="3" fillId="7" borderId="4" xfId="0" applyFont="1" applyFill="1" applyBorder="1" applyAlignment="1">
      <alignment vertical="top" wrapText="1"/>
    </xf>
    <xf numFmtId="0" fontId="12" fillId="2" borderId="3" xfId="0" applyFont="1" applyFill="1" applyBorder="1" applyAlignment="1">
      <alignment horizontal="justify" vertical="top" wrapText="1"/>
    </xf>
    <xf numFmtId="164" fontId="4" fillId="2" borderId="5" xfId="0" applyNumberFormat="1" applyFont="1" applyFill="1" applyBorder="1" applyAlignment="1">
      <alignment vertical="top" wrapText="1"/>
    </xf>
    <xf numFmtId="0" fontId="3" fillId="2" borderId="19" xfId="0" applyFont="1" applyFill="1" applyBorder="1" applyAlignment="1">
      <alignment horizontal="center" vertical="top" wrapText="1"/>
    </xf>
    <xf numFmtId="0" fontId="3" fillId="7" borderId="11" xfId="0" applyFont="1" applyFill="1" applyBorder="1" applyAlignment="1">
      <alignment vertical="top" wrapText="1"/>
    </xf>
    <xf numFmtId="0" fontId="55" fillId="0" borderId="1" xfId="0" applyFont="1" applyBorder="1" applyAlignment="1">
      <alignment vertical="center" wrapText="1"/>
    </xf>
    <xf numFmtId="0" fontId="13" fillId="2" borderId="3" xfId="0" applyFont="1" applyFill="1" applyBorder="1" applyAlignment="1">
      <alignment horizontal="center" vertical="top" wrapText="1"/>
    </xf>
    <xf numFmtId="164" fontId="8" fillId="2" borderId="5" xfId="0" applyNumberFormat="1" applyFont="1" applyFill="1" applyBorder="1" applyAlignment="1">
      <alignment horizontal="center" vertical="top" wrapText="1"/>
    </xf>
    <xf numFmtId="0" fontId="13" fillId="7" borderId="11" xfId="0" applyFont="1" applyFill="1" applyBorder="1" applyAlignment="1">
      <alignment vertical="top" wrapText="1"/>
    </xf>
  </cellXfs>
  <cellStyles count="6">
    <cellStyle name="Гиперссылка" xfId="2" builtinId="8" hidden="1"/>
    <cellStyle name="Гиперссылка" xfId="4" builtinId="8" hidden="1"/>
    <cellStyle name="Обычный" xfId="0" builtinId="0"/>
    <cellStyle name="Открывавшаяся гиперссылка" xfId="3" builtinId="9" hidden="1"/>
    <cellStyle name="Открывавшаяся гиперссылка" xfId="5" builtinId="9" hidden="1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начало учебного года</c:v>
          </c:tx>
          <c:invertIfNegative val="0"/>
          <c:cat>
            <c:strRef>
              <c:f>мониторинг!$B$37:$B$39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мониторинг!$O$37:$O$39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1F-42F2-A97E-E7BD2CB46DD2}"/>
            </c:ext>
          </c:extLst>
        </c:ser>
        <c:ser>
          <c:idx val="1"/>
          <c:order val="1"/>
          <c:tx>
            <c:v>конец учебного года</c:v>
          </c:tx>
          <c:invertIfNegative val="0"/>
          <c:cat>
            <c:strRef>
              <c:f>мониторинг!$B$37:$B$39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мониторинг!$P$37:$P$39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1F-42F2-A97E-E7BD2CB46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8068864"/>
        <c:axId val="88070400"/>
        <c:axId val="0"/>
      </c:bar3DChart>
      <c:catAx>
        <c:axId val="8806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8070400"/>
        <c:crosses val="autoZero"/>
        <c:auto val="1"/>
        <c:lblAlgn val="ctr"/>
        <c:lblOffset val="100"/>
        <c:noMultiLvlLbl val="0"/>
      </c:catAx>
      <c:valAx>
        <c:axId val="8807040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880688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881484358438504"/>
          <c:y val="0.41355343179843601"/>
          <c:w val="0.30192684760655197"/>
          <c:h val="0.1668114682884450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5899745357494603E-2"/>
          <c:y val="2.7488827410087301E-2"/>
          <c:w val="0.67990834911028197"/>
          <c:h val="0.672211108746542"/>
        </c:manualLayout>
      </c:layout>
      <c:bar3DChart>
        <c:barDir val="col"/>
        <c:grouping val="clustered"/>
        <c:varyColors val="0"/>
        <c:ser>
          <c:idx val="0"/>
          <c:order val="0"/>
          <c:tx>
            <c:v>начало года</c:v>
          </c:tx>
          <c:invertIfNegative val="0"/>
          <c:cat>
            <c:strRef>
              <c:f>физкультура!$B$36:$B$38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физкультура!$O$36:$O$38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B0-4D85-9300-BDA61294D077}"/>
            </c:ext>
          </c:extLst>
        </c:ser>
        <c:ser>
          <c:idx val="1"/>
          <c:order val="1"/>
          <c:tx>
            <c:v>конец года</c:v>
          </c:tx>
          <c:invertIfNegative val="0"/>
          <c:cat>
            <c:strRef>
              <c:f>физкультура!$B$36:$B$38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физкультура!$P$36:$P$38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B0-4D85-9300-BDA61294D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0288512"/>
        <c:axId val="90290048"/>
        <c:axId val="0"/>
      </c:bar3DChart>
      <c:catAx>
        <c:axId val="9028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0290048"/>
        <c:crosses val="autoZero"/>
        <c:auto val="1"/>
        <c:lblAlgn val="ctr"/>
        <c:lblOffset val="100"/>
        <c:noMultiLvlLbl val="0"/>
      </c:catAx>
      <c:valAx>
        <c:axId val="9029004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90288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72268907563005"/>
          <c:y val="0.42053010598978002"/>
          <c:w val="0.17647058823529399"/>
          <c:h val="0.165454467930405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" l="0.70000000000000095" r="0.70000000000000095" t="0.750000000000001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начало учебного года</c:v>
          </c:tx>
          <c:invertIfNegative val="0"/>
          <c:cat>
            <c:strRef>
              <c:f>'соц-ком'!$B$37:$B$39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'соц-ком'!$S$37:$S$39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ED-4C15-92AE-C341197E110D}"/>
            </c:ext>
          </c:extLst>
        </c:ser>
        <c:ser>
          <c:idx val="1"/>
          <c:order val="1"/>
          <c:tx>
            <c:v>конец учебного года</c:v>
          </c:tx>
          <c:invertIfNegative val="0"/>
          <c:cat>
            <c:strRef>
              <c:f>'соц-ком'!$B$37:$B$39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'соц-ком'!$T$37:$T$39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ED-4C15-92AE-C341197E1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0365952"/>
        <c:axId val="90367488"/>
        <c:axId val="0"/>
      </c:bar3DChart>
      <c:catAx>
        <c:axId val="90365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0367488"/>
        <c:crosses val="autoZero"/>
        <c:auto val="1"/>
        <c:lblAlgn val="ctr"/>
        <c:lblOffset val="100"/>
        <c:noMultiLvlLbl val="0"/>
      </c:catAx>
      <c:valAx>
        <c:axId val="9036748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903659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764437058579197"/>
          <c:y val="0.41335469638497802"/>
          <c:w val="0.180722891566265"/>
          <c:h val="0.16673130610486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начало учебного года</c:v>
          </c:tx>
          <c:invertIfNegative val="0"/>
          <c:cat>
            <c:strRef>
              <c:f>познават!$B$36:$B$38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познават!$Q$36:$Q$38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4A-41E5-878A-0811D10783FA}"/>
            </c:ext>
          </c:extLst>
        </c:ser>
        <c:ser>
          <c:idx val="1"/>
          <c:order val="1"/>
          <c:tx>
            <c:v>конец учебного года</c:v>
          </c:tx>
          <c:invertIfNegative val="0"/>
          <c:cat>
            <c:strRef>
              <c:f>познават!$B$36:$B$38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познават!$R$36:$R$38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4A-41E5-878A-0811D1078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0680704"/>
        <c:axId val="90682496"/>
        <c:axId val="0"/>
      </c:bar3DChart>
      <c:catAx>
        <c:axId val="9068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0682496"/>
        <c:crosses val="autoZero"/>
        <c:auto val="1"/>
        <c:lblAlgn val="ctr"/>
        <c:lblOffset val="100"/>
        <c:noMultiLvlLbl val="0"/>
      </c:catAx>
      <c:valAx>
        <c:axId val="9068249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906807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128458520600397"/>
          <c:y val="0.41355343179843601"/>
          <c:w val="0.20560120663315901"/>
          <c:h val="0.1668114682884450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начало учебного года</c:v>
          </c:tx>
          <c:invertIfNegative val="0"/>
          <c:cat>
            <c:strRef>
              <c:f>речевое!$B$36:$B$38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речевое!$O$36:$O$38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41-4186-A49C-A2811D53DE52}"/>
            </c:ext>
          </c:extLst>
        </c:ser>
        <c:ser>
          <c:idx val="1"/>
          <c:order val="1"/>
          <c:tx>
            <c:v>конец учебного года</c:v>
          </c:tx>
          <c:invertIfNegative val="0"/>
          <c:cat>
            <c:strRef>
              <c:f>речевое!$B$36:$B$38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речевое!$P$36:$P$38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41-4186-A49C-A2811D53D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0419584"/>
        <c:axId val="90421120"/>
        <c:axId val="0"/>
      </c:bar3DChart>
      <c:catAx>
        <c:axId val="9041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0421120"/>
        <c:crosses val="autoZero"/>
        <c:auto val="1"/>
        <c:lblAlgn val="ctr"/>
        <c:lblOffset val="100"/>
        <c:noMultiLvlLbl val="0"/>
      </c:catAx>
      <c:valAx>
        <c:axId val="9042112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904195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310225303292897"/>
          <c:y val="0.41319444444444398"/>
          <c:w val="0.25129982668977502"/>
          <c:h val="0.16666666666666699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66976429682605E-2"/>
          <c:y val="3.2866379507439598E-2"/>
          <c:w val="0.74256846019247602"/>
          <c:h val="0.66251989729908101"/>
        </c:manualLayout>
      </c:layout>
      <c:bar3DChart>
        <c:barDir val="col"/>
        <c:grouping val="clustered"/>
        <c:varyColors val="0"/>
        <c:ser>
          <c:idx val="0"/>
          <c:order val="0"/>
          <c:tx>
            <c:v>начало учебного года</c:v>
          </c:tx>
          <c:invertIfNegative val="0"/>
          <c:cat>
            <c:strRef>
              <c:f>'худ-эст'!$B$38:$B$40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'худ-эст'!$S$38:$S$40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18-4169-B187-3F075F66F549}"/>
            </c:ext>
          </c:extLst>
        </c:ser>
        <c:ser>
          <c:idx val="1"/>
          <c:order val="1"/>
          <c:tx>
            <c:v>конец учебного года</c:v>
          </c:tx>
          <c:invertIfNegative val="0"/>
          <c:cat>
            <c:strRef>
              <c:f>'худ-эст'!$B$38:$B$40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'худ-эст'!$T$38:$T$40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18-4169-B187-3F075F66F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0615808"/>
        <c:axId val="90617344"/>
        <c:axId val="0"/>
      </c:bar3DChart>
      <c:catAx>
        <c:axId val="90615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0617344"/>
        <c:crosses val="autoZero"/>
        <c:auto val="1"/>
        <c:lblAlgn val="ctr"/>
        <c:lblOffset val="100"/>
        <c:noMultiLvlLbl val="0"/>
      </c:catAx>
      <c:valAx>
        <c:axId val="9061734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906158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334448044529303"/>
          <c:y val="0.41355343179843601"/>
          <c:w val="0.21237679860713499"/>
          <c:h val="0.1668114682884450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начало учебного года</c:v>
          </c:tx>
          <c:invertIfNegative val="0"/>
          <c:cat>
            <c:strRef>
              <c:f>музыка!$B$38:$B$40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музыка!$K$38:$K$40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99-4F50-B8BD-165BB3A1DE14}"/>
            </c:ext>
          </c:extLst>
        </c:ser>
        <c:ser>
          <c:idx val="1"/>
          <c:order val="1"/>
          <c:tx>
            <c:v>конец учебногго года</c:v>
          </c:tx>
          <c:invertIfNegative val="0"/>
          <c:cat>
            <c:strRef>
              <c:f>музыка!$B$38:$B$40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музыка!$L$38:$L$40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99-4F50-B8BD-165BB3A1D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0728320"/>
        <c:axId val="90729856"/>
        <c:axId val="0"/>
      </c:bar3DChart>
      <c:catAx>
        <c:axId val="9072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0729856"/>
        <c:crosses val="autoZero"/>
        <c:auto val="1"/>
        <c:lblAlgn val="ctr"/>
        <c:lblOffset val="100"/>
        <c:noMultiLvlLbl val="0"/>
      </c:catAx>
      <c:valAx>
        <c:axId val="9072985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907283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743227326266199"/>
          <c:y val="0.41335469638497802"/>
          <c:w val="0.17078916372202599"/>
          <c:h val="0.16673130610486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735449</xdr:colOff>
      <xdr:row>39</xdr:row>
      <xdr:rowOff>82954</xdr:rowOff>
    </xdr:from>
    <xdr:to>
      <xdr:col>6</xdr:col>
      <xdr:colOff>347909</xdr:colOff>
      <xdr:row>54</xdr:row>
      <xdr:rowOff>61825</xdr:rowOff>
    </xdr:to>
    <xdr:graphicFrame macro="">
      <xdr:nvGraphicFramePr>
        <xdr:cNvPr id="1025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504825</xdr:colOff>
      <xdr:row>38</xdr:row>
      <xdr:rowOff>98425</xdr:rowOff>
    </xdr:from>
    <xdr:to>
      <xdr:col>9</xdr:col>
      <xdr:colOff>85725</xdr:colOff>
      <xdr:row>52</xdr:row>
      <xdr:rowOff>12700</xdr:rowOff>
    </xdr:to>
    <xdr:graphicFrame macro="">
      <xdr:nvGraphicFramePr>
        <xdr:cNvPr id="3073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317500</xdr:colOff>
      <xdr:row>39</xdr:row>
      <xdr:rowOff>60325</xdr:rowOff>
    </xdr:from>
    <xdr:to>
      <xdr:col>11</xdr:col>
      <xdr:colOff>403225</xdr:colOff>
      <xdr:row>52</xdr:row>
      <xdr:rowOff>193675</xdr:rowOff>
    </xdr:to>
    <xdr:graphicFrame macro="">
      <xdr:nvGraphicFramePr>
        <xdr:cNvPr id="512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79375</xdr:colOff>
      <xdr:row>38</xdr:row>
      <xdr:rowOff>57150</xdr:rowOff>
    </xdr:from>
    <xdr:to>
      <xdr:col>11</xdr:col>
      <xdr:colOff>161925</xdr:colOff>
      <xdr:row>51</xdr:row>
      <xdr:rowOff>168275</xdr:rowOff>
    </xdr:to>
    <xdr:graphicFrame macro="">
      <xdr:nvGraphicFramePr>
        <xdr:cNvPr id="7169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39</xdr:row>
      <xdr:rowOff>85725</xdr:rowOff>
    </xdr:from>
    <xdr:to>
      <xdr:col>7</xdr:col>
      <xdr:colOff>371475</xdr:colOff>
      <xdr:row>53</xdr:row>
      <xdr:rowOff>152400</xdr:rowOff>
    </xdr:to>
    <xdr:graphicFrame macro="">
      <xdr:nvGraphicFramePr>
        <xdr:cNvPr id="921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292100</xdr:colOff>
      <xdr:row>40</xdr:row>
      <xdr:rowOff>92075</xdr:rowOff>
    </xdr:from>
    <xdr:to>
      <xdr:col>13</xdr:col>
      <xdr:colOff>311150</xdr:colOff>
      <xdr:row>54</xdr:row>
      <xdr:rowOff>158750</xdr:rowOff>
    </xdr:to>
    <xdr:graphicFrame macro="">
      <xdr:nvGraphicFramePr>
        <xdr:cNvPr id="1126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415925</xdr:colOff>
      <xdr:row>41</xdr:row>
      <xdr:rowOff>44450</xdr:rowOff>
    </xdr:from>
    <xdr:to>
      <xdr:col>10</xdr:col>
      <xdr:colOff>577850</xdr:colOff>
      <xdr:row>54</xdr:row>
      <xdr:rowOff>184150</xdr:rowOff>
    </xdr:to>
    <xdr:graphicFrame macro="">
      <xdr:nvGraphicFramePr>
        <xdr:cNvPr id="1331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view="pageBreakPreview" zoomScale="84" zoomScaleNormal="80" zoomScaleSheetLayoutView="84" zoomScalePageLayoutView="80" workbookViewId="0">
      <selection activeCell="B2" sqref="B2:B3"/>
    </sheetView>
  </sheetViews>
  <sheetFormatPr defaultColWidth="8.85546875" defaultRowHeight="15"/>
  <cols>
    <col min="1" max="1" width="5.140625" style="6" customWidth="1"/>
    <col min="2" max="2" width="24.28515625" style="6" customWidth="1"/>
    <col min="3" max="3" width="7.85546875" style="6" customWidth="1"/>
    <col min="4" max="4" width="7.42578125" style="6" customWidth="1"/>
    <col min="5" max="5" width="9.28515625" style="6" customWidth="1"/>
    <col min="6" max="6" width="9.42578125" style="6" customWidth="1"/>
    <col min="7" max="7" width="8.42578125" style="6" customWidth="1"/>
    <col min="8" max="8" width="9" style="6" customWidth="1"/>
    <col min="9" max="9" width="7.28515625" style="6" customWidth="1"/>
    <col min="10" max="10" width="7.85546875" style="6" customWidth="1"/>
    <col min="11" max="11" width="7.42578125" style="6" customWidth="1"/>
    <col min="12" max="12" width="9.7109375" style="6" customWidth="1"/>
    <col min="13" max="14" width="9.42578125" style="6" customWidth="1"/>
    <col min="15" max="15" width="7.85546875" style="6" customWidth="1"/>
    <col min="16" max="16" width="7.140625" style="6" customWidth="1"/>
    <col min="17" max="17" width="6.85546875" style="6" customWidth="1"/>
    <col min="18" max="18" width="5.85546875" style="6" customWidth="1"/>
    <col min="19" max="16384" width="8.85546875" style="6"/>
  </cols>
  <sheetData>
    <row r="1" spans="1:18" s="20" customFormat="1" ht="20.25">
      <c r="A1" s="188" t="str">
        <f>дети!A30</f>
        <v>Мониторинг образовательного процесса группы №___ (подготовительная)  на  20___-20___ уч год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</row>
    <row r="2" spans="1:18" s="20" customFormat="1" ht="18.75">
      <c r="A2" s="6"/>
      <c r="B2" s="96" t="str">
        <f>дети!A31</f>
        <v>Воспитатель: ____________</v>
      </c>
      <c r="C2" s="6"/>
      <c r="D2" s="6"/>
      <c r="E2" s="6"/>
      <c r="F2" s="6"/>
      <c r="G2" s="6"/>
    </row>
    <row r="3" spans="1:18" s="20" customFormat="1" ht="18.75">
      <c r="A3" s="6"/>
      <c r="B3" s="96" t="str">
        <f>дети!A32</f>
        <v>Воспитатель: ______________</v>
      </c>
      <c r="C3" s="6"/>
      <c r="D3" s="6"/>
      <c r="E3" s="6"/>
      <c r="F3" s="6"/>
      <c r="G3" s="6"/>
    </row>
    <row r="4" spans="1:18" ht="20.25">
      <c r="D4" s="36" t="s">
        <v>39</v>
      </c>
      <c r="I4" s="7"/>
    </row>
    <row r="5" spans="1:18">
      <c r="A5" s="118" t="s">
        <v>0</v>
      </c>
      <c r="B5" s="1" t="s">
        <v>1</v>
      </c>
      <c r="C5" s="119" t="s">
        <v>3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</row>
    <row r="6" spans="1:18" ht="42.75" customHeight="1">
      <c r="A6" s="118"/>
      <c r="B6" s="1" t="s">
        <v>2</v>
      </c>
      <c r="C6" s="120" t="s">
        <v>4</v>
      </c>
      <c r="D6" s="120"/>
      <c r="E6" s="120" t="s">
        <v>5</v>
      </c>
      <c r="F6" s="120"/>
      <c r="G6" s="120" t="s">
        <v>6</v>
      </c>
      <c r="H6" s="120"/>
      <c r="I6" s="120" t="s">
        <v>7</v>
      </c>
      <c r="J6" s="120"/>
      <c r="K6" s="120" t="s">
        <v>8</v>
      </c>
      <c r="L6" s="120"/>
      <c r="M6" s="113" t="s">
        <v>85</v>
      </c>
      <c r="N6" s="114"/>
      <c r="O6" s="112" t="s">
        <v>9</v>
      </c>
      <c r="P6" s="112"/>
      <c r="Q6" s="115" t="s">
        <v>14</v>
      </c>
      <c r="R6" s="115"/>
    </row>
    <row r="7" spans="1:18" ht="12.75" customHeight="1" thickBot="1">
      <c r="A7" s="118"/>
      <c r="B7" s="8"/>
      <c r="C7" s="106" t="s">
        <v>10</v>
      </c>
      <c r="D7" s="5" t="s">
        <v>11</v>
      </c>
      <c r="E7" s="106" t="s">
        <v>10</v>
      </c>
      <c r="F7" s="5" t="s">
        <v>11</v>
      </c>
      <c r="G7" s="106" t="s">
        <v>10</v>
      </c>
      <c r="H7" s="5" t="s">
        <v>11</v>
      </c>
      <c r="I7" s="106" t="s">
        <v>10</v>
      </c>
      <c r="J7" s="5" t="s">
        <v>11</v>
      </c>
      <c r="K7" s="106" t="s">
        <v>10</v>
      </c>
      <c r="L7" s="5" t="s">
        <v>11</v>
      </c>
      <c r="M7" s="106" t="s">
        <v>10</v>
      </c>
      <c r="N7" s="5" t="s">
        <v>11</v>
      </c>
      <c r="O7" s="70" t="s">
        <v>10</v>
      </c>
      <c r="P7" s="71" t="s">
        <v>11</v>
      </c>
      <c r="Q7" s="108" t="s">
        <v>10</v>
      </c>
      <c r="R7" s="75" t="s">
        <v>11</v>
      </c>
    </row>
    <row r="8" spans="1:18" ht="17.100000000000001" customHeight="1" thickBot="1">
      <c r="A8" s="5">
        <v>1</v>
      </c>
      <c r="B8" s="97" t="s">
        <v>86</v>
      </c>
      <c r="C8" s="107">
        <f>физкультура!O7</f>
        <v>0</v>
      </c>
      <c r="D8" s="102">
        <f>физкультура!P7</f>
        <v>0</v>
      </c>
      <c r="E8" s="107">
        <f>'соц-ком'!S8</f>
        <v>0</v>
      </c>
      <c r="F8" s="102">
        <f>'соц-ком'!T8</f>
        <v>0</v>
      </c>
      <c r="G8" s="107">
        <f>познават!Q7</f>
        <v>0</v>
      </c>
      <c r="H8" s="102">
        <f>познават!R7</f>
        <v>0</v>
      </c>
      <c r="I8" s="107">
        <f>речевое!O7</f>
        <v>0</v>
      </c>
      <c r="J8" s="102">
        <f>речевое!P7</f>
        <v>0</v>
      </c>
      <c r="K8" s="107">
        <f>'худ-эст'!S9</f>
        <v>0</v>
      </c>
      <c r="L8" s="102">
        <f>'худ-эст'!T9</f>
        <v>0</v>
      </c>
      <c r="M8" s="107">
        <f>музыка!K9</f>
        <v>0</v>
      </c>
      <c r="N8" s="102">
        <f>музыка!L9</f>
        <v>0</v>
      </c>
      <c r="O8" s="68">
        <f>(C8+E8+G8+I8+K8+M8)/6</f>
        <v>0</v>
      </c>
      <c r="P8" s="69">
        <f>(D8+F8+H8+J8+L8+N8)/6</f>
        <v>0</v>
      </c>
      <c r="Q8" s="109" t="str">
        <f t="shared" ref="Q8" si="0">IF(O8&gt;2.9,"B",IF(O8&gt;=2,"C","HC"))</f>
        <v>HC</v>
      </c>
      <c r="R8" s="31" t="str">
        <f t="shared" ref="R8:R21" si="1">IF(P8&gt;2.9,"B",IF(P8&gt;=2,"C","HC"))</f>
        <v>HC</v>
      </c>
    </row>
    <row r="9" spans="1:18" ht="17.100000000000001" customHeight="1" thickBot="1">
      <c r="A9" s="5">
        <v>2</v>
      </c>
      <c r="B9" s="98" t="s">
        <v>87</v>
      </c>
      <c r="C9" s="107">
        <f>физкультура!O8</f>
        <v>0</v>
      </c>
      <c r="D9" s="102">
        <f>физкультура!P8</f>
        <v>0</v>
      </c>
      <c r="E9" s="107">
        <f>'соц-ком'!S9</f>
        <v>0</v>
      </c>
      <c r="F9" s="102">
        <f>'соц-ком'!T9</f>
        <v>0</v>
      </c>
      <c r="G9" s="107">
        <f>познават!Q8</f>
        <v>0</v>
      </c>
      <c r="H9" s="102">
        <f>познават!R8</f>
        <v>0</v>
      </c>
      <c r="I9" s="107">
        <f>речевое!O8</f>
        <v>0</v>
      </c>
      <c r="J9" s="102">
        <f>речевое!P8</f>
        <v>0</v>
      </c>
      <c r="K9" s="107">
        <f>'худ-эст'!S10</f>
        <v>0</v>
      </c>
      <c r="L9" s="102">
        <f>'худ-эст'!T10</f>
        <v>0</v>
      </c>
      <c r="M9" s="107">
        <f>музыка!K10</f>
        <v>0</v>
      </c>
      <c r="N9" s="102">
        <f>музыка!L10</f>
        <v>0</v>
      </c>
      <c r="O9" s="68">
        <f t="shared" ref="O9:O21" si="2">(C9+E9+G9+I9+K9+M9)/6</f>
        <v>0</v>
      </c>
      <c r="P9" s="69">
        <f t="shared" ref="P9:P21" si="3">(D9+F9+H9+J9+L9+N9)/6</f>
        <v>0</v>
      </c>
      <c r="Q9" s="109" t="str">
        <f>IF(O9&gt;2.9,"B",IF(O9&gt;=2,"C","HC"))</f>
        <v>HC</v>
      </c>
      <c r="R9" s="31" t="str">
        <f t="shared" si="1"/>
        <v>HC</v>
      </c>
    </row>
    <row r="10" spans="1:18" ht="17.100000000000001" customHeight="1" thickBot="1">
      <c r="A10" s="5">
        <v>3</v>
      </c>
      <c r="B10" s="98" t="s">
        <v>88</v>
      </c>
      <c r="C10" s="107">
        <f>физкультура!O9</f>
        <v>0</v>
      </c>
      <c r="D10" s="102">
        <f>физкультура!P9</f>
        <v>0</v>
      </c>
      <c r="E10" s="107">
        <f>'соц-ком'!S10</f>
        <v>0</v>
      </c>
      <c r="F10" s="102">
        <f>'соц-ком'!T10</f>
        <v>0</v>
      </c>
      <c r="G10" s="107">
        <f>познават!Q9</f>
        <v>0</v>
      </c>
      <c r="H10" s="102">
        <f>познават!R9</f>
        <v>0</v>
      </c>
      <c r="I10" s="107">
        <f>речевое!O9</f>
        <v>0</v>
      </c>
      <c r="J10" s="102">
        <f>речевое!P9</f>
        <v>0</v>
      </c>
      <c r="K10" s="107">
        <f>'худ-эст'!S11</f>
        <v>0</v>
      </c>
      <c r="L10" s="102">
        <f>'худ-эст'!T11</f>
        <v>0</v>
      </c>
      <c r="M10" s="107">
        <f>музыка!K11</f>
        <v>0</v>
      </c>
      <c r="N10" s="102">
        <f>музыка!L11</f>
        <v>0</v>
      </c>
      <c r="O10" s="68">
        <f t="shared" si="2"/>
        <v>0</v>
      </c>
      <c r="P10" s="69">
        <f t="shared" si="3"/>
        <v>0</v>
      </c>
      <c r="Q10" s="109" t="str">
        <f>IF(O10&gt;2.9,"B",IF(O10&gt;=2,"C","HC"))</f>
        <v>HC</v>
      </c>
      <c r="R10" s="31" t="str">
        <f t="shared" si="1"/>
        <v>HC</v>
      </c>
    </row>
    <row r="11" spans="1:18" ht="17.100000000000001" customHeight="1" thickBot="1">
      <c r="A11" s="5">
        <v>4</v>
      </c>
      <c r="B11" s="98" t="s">
        <v>89</v>
      </c>
      <c r="C11" s="107">
        <f>физкультура!O10</f>
        <v>0</v>
      </c>
      <c r="D11" s="102">
        <f>физкультура!P10</f>
        <v>0</v>
      </c>
      <c r="E11" s="107">
        <f>'соц-ком'!S11</f>
        <v>0</v>
      </c>
      <c r="F11" s="102">
        <f>'соц-ком'!T11</f>
        <v>0</v>
      </c>
      <c r="G11" s="107">
        <f>познават!Q10</f>
        <v>0</v>
      </c>
      <c r="H11" s="102">
        <f>познават!R10</f>
        <v>0</v>
      </c>
      <c r="I11" s="107">
        <f>речевое!O10</f>
        <v>0</v>
      </c>
      <c r="J11" s="102">
        <f>речевое!P10</f>
        <v>0</v>
      </c>
      <c r="K11" s="107">
        <f>'худ-эст'!S12</f>
        <v>0</v>
      </c>
      <c r="L11" s="102">
        <f>'худ-эст'!T12</f>
        <v>0</v>
      </c>
      <c r="M11" s="107">
        <f>музыка!K12</f>
        <v>0</v>
      </c>
      <c r="N11" s="102">
        <f>музыка!L12</f>
        <v>0</v>
      </c>
      <c r="O11" s="68">
        <f t="shared" si="2"/>
        <v>0</v>
      </c>
      <c r="P11" s="69">
        <f t="shared" si="3"/>
        <v>0</v>
      </c>
      <c r="Q11" s="109" t="str">
        <f t="shared" ref="Q11:Q21" si="4">IF(O11&gt;2.9,"B",IF(O11&gt;=2,"C","HC"))</f>
        <v>HC</v>
      </c>
      <c r="R11" s="31" t="str">
        <f t="shared" si="1"/>
        <v>HC</v>
      </c>
    </row>
    <row r="12" spans="1:18" ht="17.100000000000001" customHeight="1" thickBot="1">
      <c r="A12" s="5">
        <v>5</v>
      </c>
      <c r="B12" s="98" t="s">
        <v>77</v>
      </c>
      <c r="C12" s="107">
        <f>физкультура!O11</f>
        <v>0</v>
      </c>
      <c r="D12" s="102">
        <f>физкультура!P11</f>
        <v>0</v>
      </c>
      <c r="E12" s="107">
        <f>'соц-ком'!S12</f>
        <v>0</v>
      </c>
      <c r="F12" s="102">
        <f>'соц-ком'!T12</f>
        <v>0</v>
      </c>
      <c r="G12" s="107">
        <f>познават!Q11</f>
        <v>0</v>
      </c>
      <c r="H12" s="102">
        <f>познават!R11</f>
        <v>0</v>
      </c>
      <c r="I12" s="107">
        <f>речевое!O11</f>
        <v>0</v>
      </c>
      <c r="J12" s="102">
        <f>речевое!P11</f>
        <v>0</v>
      </c>
      <c r="K12" s="107">
        <f>'худ-эст'!S13</f>
        <v>0</v>
      </c>
      <c r="L12" s="102">
        <f>'худ-эст'!T13</f>
        <v>0</v>
      </c>
      <c r="M12" s="107">
        <f>музыка!K13</f>
        <v>0</v>
      </c>
      <c r="N12" s="102">
        <f>музыка!L13</f>
        <v>0</v>
      </c>
      <c r="O12" s="68">
        <f t="shared" si="2"/>
        <v>0</v>
      </c>
      <c r="P12" s="69">
        <f t="shared" si="3"/>
        <v>0</v>
      </c>
      <c r="Q12" s="109" t="str">
        <f t="shared" si="4"/>
        <v>HC</v>
      </c>
      <c r="R12" s="31" t="str">
        <f t="shared" si="1"/>
        <v>HC</v>
      </c>
    </row>
    <row r="13" spans="1:18" ht="17.100000000000001" customHeight="1" thickBot="1">
      <c r="A13" s="5">
        <v>6</v>
      </c>
      <c r="B13" s="98" t="s">
        <v>90</v>
      </c>
      <c r="C13" s="107">
        <f>физкультура!O12</f>
        <v>0</v>
      </c>
      <c r="D13" s="102">
        <f>физкультура!P12</f>
        <v>0</v>
      </c>
      <c r="E13" s="107">
        <f>'соц-ком'!S13</f>
        <v>0</v>
      </c>
      <c r="F13" s="102">
        <f>'соц-ком'!T13</f>
        <v>0</v>
      </c>
      <c r="G13" s="107">
        <f>познават!Q12</f>
        <v>0</v>
      </c>
      <c r="H13" s="102">
        <f>познават!R12</f>
        <v>0</v>
      </c>
      <c r="I13" s="107">
        <f>речевое!O12</f>
        <v>0</v>
      </c>
      <c r="J13" s="102">
        <f>речевое!P12</f>
        <v>0</v>
      </c>
      <c r="K13" s="107">
        <f>'худ-эст'!S14</f>
        <v>0</v>
      </c>
      <c r="L13" s="102">
        <f>'худ-эст'!T14</f>
        <v>0</v>
      </c>
      <c r="M13" s="107">
        <f>музыка!K14</f>
        <v>0</v>
      </c>
      <c r="N13" s="102">
        <f>музыка!L14</f>
        <v>0</v>
      </c>
      <c r="O13" s="68">
        <f t="shared" si="2"/>
        <v>0</v>
      </c>
      <c r="P13" s="69">
        <f t="shared" si="3"/>
        <v>0</v>
      </c>
      <c r="Q13" s="109" t="str">
        <f t="shared" si="4"/>
        <v>HC</v>
      </c>
      <c r="R13" s="31" t="str">
        <f t="shared" si="1"/>
        <v>HC</v>
      </c>
    </row>
    <row r="14" spans="1:18" ht="17.100000000000001" customHeight="1" thickBot="1">
      <c r="A14" s="5">
        <v>7</v>
      </c>
      <c r="B14" s="98" t="s">
        <v>91</v>
      </c>
      <c r="C14" s="107">
        <f>физкультура!O13</f>
        <v>0</v>
      </c>
      <c r="D14" s="102">
        <f>физкультура!P13</f>
        <v>0</v>
      </c>
      <c r="E14" s="107">
        <f>'соц-ком'!S14</f>
        <v>0</v>
      </c>
      <c r="F14" s="102">
        <f>'соц-ком'!T14</f>
        <v>0</v>
      </c>
      <c r="G14" s="107">
        <f>познават!Q13</f>
        <v>0</v>
      </c>
      <c r="H14" s="102">
        <f>познават!R13</f>
        <v>0</v>
      </c>
      <c r="I14" s="107">
        <f>речевое!O13</f>
        <v>0</v>
      </c>
      <c r="J14" s="102">
        <f>речевое!P13</f>
        <v>0</v>
      </c>
      <c r="K14" s="107">
        <f>'худ-эст'!S15</f>
        <v>0</v>
      </c>
      <c r="L14" s="102">
        <f>'худ-эст'!T15</f>
        <v>0</v>
      </c>
      <c r="M14" s="107">
        <f>музыка!K15</f>
        <v>0</v>
      </c>
      <c r="N14" s="102">
        <f>музыка!L15</f>
        <v>0</v>
      </c>
      <c r="O14" s="68">
        <f t="shared" si="2"/>
        <v>0</v>
      </c>
      <c r="P14" s="69">
        <f t="shared" si="3"/>
        <v>0</v>
      </c>
      <c r="Q14" s="109" t="str">
        <f t="shared" si="4"/>
        <v>HC</v>
      </c>
      <c r="R14" s="31" t="str">
        <f t="shared" si="1"/>
        <v>HC</v>
      </c>
    </row>
    <row r="15" spans="1:18" ht="17.100000000000001" customHeight="1" thickBot="1">
      <c r="A15" s="5">
        <v>8</v>
      </c>
      <c r="B15" s="98" t="s">
        <v>92</v>
      </c>
      <c r="C15" s="107">
        <f>физкультура!O14</f>
        <v>0</v>
      </c>
      <c r="D15" s="102">
        <f>физкультура!P14</f>
        <v>0</v>
      </c>
      <c r="E15" s="107">
        <f>'соц-ком'!S15</f>
        <v>0</v>
      </c>
      <c r="F15" s="102">
        <f>'соц-ком'!T15</f>
        <v>0</v>
      </c>
      <c r="G15" s="107">
        <f>познават!Q14</f>
        <v>0</v>
      </c>
      <c r="H15" s="102">
        <f>познават!R14</f>
        <v>0</v>
      </c>
      <c r="I15" s="107">
        <f>речевое!O14</f>
        <v>0</v>
      </c>
      <c r="J15" s="102">
        <f>речевое!P14</f>
        <v>0</v>
      </c>
      <c r="K15" s="107">
        <f>'худ-эст'!S16</f>
        <v>0</v>
      </c>
      <c r="L15" s="102">
        <f>'худ-эст'!T16</f>
        <v>0</v>
      </c>
      <c r="M15" s="107">
        <f>музыка!K16</f>
        <v>0</v>
      </c>
      <c r="N15" s="102">
        <f>музыка!L16</f>
        <v>0</v>
      </c>
      <c r="O15" s="68">
        <f t="shared" si="2"/>
        <v>0</v>
      </c>
      <c r="P15" s="69">
        <f t="shared" si="3"/>
        <v>0</v>
      </c>
      <c r="Q15" s="109" t="str">
        <f t="shared" si="4"/>
        <v>HC</v>
      </c>
      <c r="R15" s="31" t="str">
        <f t="shared" si="1"/>
        <v>HC</v>
      </c>
    </row>
    <row r="16" spans="1:18" ht="17.100000000000001" customHeight="1" thickBot="1">
      <c r="A16" s="5">
        <v>9</v>
      </c>
      <c r="B16" s="98" t="s">
        <v>93</v>
      </c>
      <c r="C16" s="107">
        <f>физкультура!O15</f>
        <v>0</v>
      </c>
      <c r="D16" s="102">
        <f>физкультура!P15</f>
        <v>0</v>
      </c>
      <c r="E16" s="107">
        <f>'соц-ком'!S16</f>
        <v>0</v>
      </c>
      <c r="F16" s="102">
        <f>'соц-ком'!T16</f>
        <v>0</v>
      </c>
      <c r="G16" s="107">
        <f>познават!Q15</f>
        <v>0</v>
      </c>
      <c r="H16" s="102">
        <f>познават!R15</f>
        <v>0</v>
      </c>
      <c r="I16" s="107">
        <f>речевое!O15</f>
        <v>0</v>
      </c>
      <c r="J16" s="102">
        <f>речевое!P15</f>
        <v>0</v>
      </c>
      <c r="K16" s="107">
        <f>'худ-эст'!S17</f>
        <v>0</v>
      </c>
      <c r="L16" s="102">
        <f>'худ-эст'!T17</f>
        <v>0</v>
      </c>
      <c r="M16" s="107">
        <f>музыка!K17</f>
        <v>0</v>
      </c>
      <c r="N16" s="102">
        <f>музыка!L17</f>
        <v>0</v>
      </c>
      <c r="O16" s="68">
        <f t="shared" si="2"/>
        <v>0</v>
      </c>
      <c r="P16" s="69">
        <f t="shared" si="3"/>
        <v>0</v>
      </c>
      <c r="Q16" s="109" t="str">
        <f t="shared" si="4"/>
        <v>HC</v>
      </c>
      <c r="R16" s="31" t="str">
        <f t="shared" si="1"/>
        <v>HC</v>
      </c>
    </row>
    <row r="17" spans="1:18" ht="17.100000000000001" customHeight="1" thickBot="1">
      <c r="A17" s="5">
        <v>10</v>
      </c>
      <c r="B17" s="98" t="s">
        <v>94</v>
      </c>
      <c r="C17" s="107">
        <f>физкультура!O16</f>
        <v>0</v>
      </c>
      <c r="D17" s="102">
        <f>физкультура!P16</f>
        <v>0</v>
      </c>
      <c r="E17" s="107">
        <f>'соц-ком'!S17</f>
        <v>0</v>
      </c>
      <c r="F17" s="102">
        <f>'соц-ком'!T17</f>
        <v>0</v>
      </c>
      <c r="G17" s="107">
        <f>познават!Q16</f>
        <v>0</v>
      </c>
      <c r="H17" s="102">
        <f>познават!R16</f>
        <v>0</v>
      </c>
      <c r="I17" s="107">
        <f>речевое!O16</f>
        <v>0</v>
      </c>
      <c r="J17" s="102">
        <f>речевое!P16</f>
        <v>0</v>
      </c>
      <c r="K17" s="107">
        <f>'худ-эст'!S18</f>
        <v>0</v>
      </c>
      <c r="L17" s="102">
        <f>'худ-эст'!T18</f>
        <v>0</v>
      </c>
      <c r="M17" s="107">
        <f>музыка!K18</f>
        <v>0</v>
      </c>
      <c r="N17" s="102">
        <f>музыка!L18</f>
        <v>0</v>
      </c>
      <c r="O17" s="68">
        <f t="shared" si="2"/>
        <v>0</v>
      </c>
      <c r="P17" s="69">
        <f t="shared" si="3"/>
        <v>0</v>
      </c>
      <c r="Q17" s="109" t="str">
        <f t="shared" si="4"/>
        <v>HC</v>
      </c>
      <c r="R17" s="31" t="str">
        <f t="shared" si="1"/>
        <v>HC</v>
      </c>
    </row>
    <row r="18" spans="1:18" ht="17.100000000000001" customHeight="1" thickBot="1">
      <c r="A18" s="5">
        <v>11</v>
      </c>
      <c r="B18" s="98" t="s">
        <v>95</v>
      </c>
      <c r="C18" s="107">
        <f>физкультура!O17</f>
        <v>0</v>
      </c>
      <c r="D18" s="102">
        <f>физкультура!P17</f>
        <v>0</v>
      </c>
      <c r="E18" s="107">
        <f>'соц-ком'!S18</f>
        <v>0</v>
      </c>
      <c r="F18" s="102">
        <f>'соц-ком'!T18</f>
        <v>0</v>
      </c>
      <c r="G18" s="107">
        <f>познават!Q17</f>
        <v>0</v>
      </c>
      <c r="H18" s="102">
        <f>познават!R17</f>
        <v>0</v>
      </c>
      <c r="I18" s="107">
        <f>речевое!O17</f>
        <v>0</v>
      </c>
      <c r="J18" s="102">
        <f>речевое!P17</f>
        <v>0</v>
      </c>
      <c r="K18" s="107">
        <f>'худ-эст'!S19</f>
        <v>0</v>
      </c>
      <c r="L18" s="102">
        <f>'худ-эст'!T19</f>
        <v>0</v>
      </c>
      <c r="M18" s="107">
        <f>музыка!K19</f>
        <v>0</v>
      </c>
      <c r="N18" s="102">
        <f>музыка!L19</f>
        <v>0</v>
      </c>
      <c r="O18" s="68">
        <f t="shared" si="2"/>
        <v>0</v>
      </c>
      <c r="P18" s="69">
        <f t="shared" si="3"/>
        <v>0</v>
      </c>
      <c r="Q18" s="109" t="str">
        <f t="shared" si="4"/>
        <v>HC</v>
      </c>
      <c r="R18" s="31" t="str">
        <f t="shared" si="1"/>
        <v>HC</v>
      </c>
    </row>
    <row r="19" spans="1:18" ht="17.100000000000001" customHeight="1" thickBot="1">
      <c r="A19" s="5">
        <v>12</v>
      </c>
      <c r="B19" s="98" t="s">
        <v>96</v>
      </c>
      <c r="C19" s="107">
        <f>физкультура!O18</f>
        <v>0</v>
      </c>
      <c r="D19" s="102">
        <f>физкультура!P18</f>
        <v>0</v>
      </c>
      <c r="E19" s="107">
        <f>'соц-ком'!S19</f>
        <v>0</v>
      </c>
      <c r="F19" s="102">
        <f>'соц-ком'!T19</f>
        <v>0</v>
      </c>
      <c r="G19" s="107">
        <f>познават!Q18</f>
        <v>0</v>
      </c>
      <c r="H19" s="102">
        <f>познават!R18</f>
        <v>0</v>
      </c>
      <c r="I19" s="107">
        <f>речевое!O18</f>
        <v>0</v>
      </c>
      <c r="J19" s="102">
        <f>речевое!P18</f>
        <v>0</v>
      </c>
      <c r="K19" s="107">
        <f>'худ-эст'!S20</f>
        <v>0</v>
      </c>
      <c r="L19" s="102">
        <f>'худ-эст'!T20</f>
        <v>0</v>
      </c>
      <c r="M19" s="107">
        <f>музыка!K20</f>
        <v>0</v>
      </c>
      <c r="N19" s="102">
        <f>музыка!L20</f>
        <v>0</v>
      </c>
      <c r="O19" s="68">
        <f t="shared" si="2"/>
        <v>0</v>
      </c>
      <c r="P19" s="69">
        <f t="shared" si="3"/>
        <v>0</v>
      </c>
      <c r="Q19" s="109" t="str">
        <f t="shared" si="4"/>
        <v>HC</v>
      </c>
      <c r="R19" s="31" t="str">
        <f t="shared" si="1"/>
        <v>HC</v>
      </c>
    </row>
    <row r="20" spans="1:18" ht="17.100000000000001" customHeight="1" thickBot="1">
      <c r="A20" s="5">
        <v>13</v>
      </c>
      <c r="B20" s="98" t="s">
        <v>97</v>
      </c>
      <c r="C20" s="107">
        <f>физкультура!O19</f>
        <v>0</v>
      </c>
      <c r="D20" s="102">
        <f>физкультура!P19</f>
        <v>0</v>
      </c>
      <c r="E20" s="107">
        <f>'соц-ком'!S20</f>
        <v>0</v>
      </c>
      <c r="F20" s="102">
        <f>'соц-ком'!T20</f>
        <v>0</v>
      </c>
      <c r="G20" s="107">
        <f>познават!Q19</f>
        <v>0</v>
      </c>
      <c r="H20" s="102">
        <f>познават!R19</f>
        <v>0</v>
      </c>
      <c r="I20" s="107">
        <f>речевое!O19</f>
        <v>0</v>
      </c>
      <c r="J20" s="102">
        <f>речевое!P19</f>
        <v>0</v>
      </c>
      <c r="K20" s="107">
        <f>'худ-эст'!S21</f>
        <v>0</v>
      </c>
      <c r="L20" s="102">
        <f>'худ-эст'!T21</f>
        <v>0</v>
      </c>
      <c r="M20" s="107">
        <f>музыка!K21</f>
        <v>0</v>
      </c>
      <c r="N20" s="102">
        <f>музыка!L21</f>
        <v>0</v>
      </c>
      <c r="O20" s="68">
        <f t="shared" si="2"/>
        <v>0</v>
      </c>
      <c r="P20" s="69">
        <f t="shared" si="3"/>
        <v>0</v>
      </c>
      <c r="Q20" s="109" t="str">
        <f t="shared" si="4"/>
        <v>HC</v>
      </c>
      <c r="R20" s="31" t="str">
        <f t="shared" si="1"/>
        <v>HC</v>
      </c>
    </row>
    <row r="21" spans="1:18" ht="17.100000000000001" customHeight="1" thickBot="1">
      <c r="A21" s="5">
        <v>14</v>
      </c>
      <c r="B21" s="98" t="s">
        <v>98</v>
      </c>
      <c r="C21" s="107">
        <f>физкультура!O20</f>
        <v>0</v>
      </c>
      <c r="D21" s="102">
        <f>физкультура!P20</f>
        <v>0</v>
      </c>
      <c r="E21" s="107">
        <f>'соц-ком'!S21</f>
        <v>0</v>
      </c>
      <c r="F21" s="102">
        <f>'соц-ком'!T21</f>
        <v>0</v>
      </c>
      <c r="G21" s="107">
        <f>познават!Q20</f>
        <v>0</v>
      </c>
      <c r="H21" s="102">
        <f>познават!R20</f>
        <v>0</v>
      </c>
      <c r="I21" s="107">
        <f>речевое!O20</f>
        <v>0</v>
      </c>
      <c r="J21" s="102">
        <f>речевое!P20</f>
        <v>0</v>
      </c>
      <c r="K21" s="107">
        <f>'худ-эст'!S22</f>
        <v>0</v>
      </c>
      <c r="L21" s="102">
        <f>'худ-эст'!T22</f>
        <v>0</v>
      </c>
      <c r="M21" s="107">
        <f>музыка!K22</f>
        <v>0</v>
      </c>
      <c r="N21" s="102">
        <f>музыка!L22</f>
        <v>0</v>
      </c>
      <c r="O21" s="68">
        <f t="shared" si="2"/>
        <v>0</v>
      </c>
      <c r="P21" s="69">
        <f t="shared" si="3"/>
        <v>0</v>
      </c>
      <c r="Q21" s="109" t="str">
        <f t="shared" si="4"/>
        <v>HC</v>
      </c>
      <c r="R21" s="31" t="str">
        <f t="shared" si="1"/>
        <v>HC</v>
      </c>
    </row>
    <row r="22" spans="1:18" ht="17.100000000000001" customHeight="1" thickBot="1">
      <c r="A22" s="5">
        <v>15</v>
      </c>
      <c r="B22" s="98" t="s">
        <v>99</v>
      </c>
      <c r="C22" s="107">
        <f>физкультура!O21</f>
        <v>0</v>
      </c>
      <c r="D22" s="102">
        <f>физкультура!P21</f>
        <v>0</v>
      </c>
      <c r="E22" s="107">
        <f>'соц-ком'!S22</f>
        <v>0</v>
      </c>
      <c r="F22" s="102">
        <f>'соц-ком'!T22</f>
        <v>0</v>
      </c>
      <c r="G22" s="107">
        <f>познават!Q21</f>
        <v>0</v>
      </c>
      <c r="H22" s="102">
        <f>познават!R21</f>
        <v>0</v>
      </c>
      <c r="I22" s="107">
        <f>речевое!O21</f>
        <v>0</v>
      </c>
      <c r="J22" s="102">
        <f>речевое!P21</f>
        <v>0</v>
      </c>
      <c r="K22" s="107">
        <f>'худ-эст'!S23</f>
        <v>0</v>
      </c>
      <c r="L22" s="102">
        <f>'худ-эст'!T23</f>
        <v>0</v>
      </c>
      <c r="M22" s="107">
        <f>музыка!K14</f>
        <v>0</v>
      </c>
      <c r="N22" s="102">
        <f>музыка!L23</f>
        <v>0</v>
      </c>
      <c r="O22" s="68">
        <f t="shared" ref="O22:O35" si="5">(C22+E22+G22+I22+K22+M22)/6</f>
        <v>0</v>
      </c>
      <c r="P22" s="69">
        <f t="shared" ref="P22:P35" si="6">(D22+F22+H22+J22+L22+N22)/6</f>
        <v>0</v>
      </c>
      <c r="Q22" s="109" t="str">
        <f t="shared" ref="Q22:Q34" si="7">IF(O22&gt;2.9,"B",IF(O22&gt;=2,"C","HC"))</f>
        <v>HC</v>
      </c>
      <c r="R22" s="31" t="str">
        <f t="shared" ref="R22:R34" si="8">IF(P22&gt;2.9,"B",IF(P22&gt;=2,"C","HC"))</f>
        <v>HC</v>
      </c>
    </row>
    <row r="23" spans="1:18" ht="17.100000000000001" customHeight="1" thickBot="1">
      <c r="A23" s="5">
        <v>16</v>
      </c>
      <c r="B23" s="98" t="s">
        <v>100</v>
      </c>
      <c r="C23" s="107">
        <f>физкультура!O22</f>
        <v>0</v>
      </c>
      <c r="D23" s="102">
        <f>физкультура!P22</f>
        <v>0</v>
      </c>
      <c r="E23" s="107">
        <f>'соц-ком'!S23</f>
        <v>0</v>
      </c>
      <c r="F23" s="102">
        <f>'соц-ком'!T23</f>
        <v>0</v>
      </c>
      <c r="G23" s="107">
        <f>познават!Q22</f>
        <v>0</v>
      </c>
      <c r="H23" s="102">
        <f>познават!R22</f>
        <v>0</v>
      </c>
      <c r="I23" s="107">
        <f>речевое!O22</f>
        <v>0</v>
      </c>
      <c r="J23" s="102">
        <f>речевое!P22</f>
        <v>0</v>
      </c>
      <c r="K23" s="107">
        <f>'худ-эст'!S24</f>
        <v>0</v>
      </c>
      <c r="L23" s="102">
        <f>'худ-эст'!T24</f>
        <v>0</v>
      </c>
      <c r="M23" s="107">
        <f>музыка!K15</f>
        <v>0</v>
      </c>
      <c r="N23" s="102">
        <f>музыка!L24</f>
        <v>0</v>
      </c>
      <c r="O23" s="68">
        <f t="shared" si="5"/>
        <v>0</v>
      </c>
      <c r="P23" s="69">
        <f t="shared" si="6"/>
        <v>0</v>
      </c>
      <c r="Q23" s="109" t="str">
        <f t="shared" si="7"/>
        <v>HC</v>
      </c>
      <c r="R23" s="31" t="str">
        <f t="shared" si="8"/>
        <v>HC</v>
      </c>
    </row>
    <row r="24" spans="1:18" ht="17.100000000000001" customHeight="1" thickBot="1">
      <c r="A24" s="5">
        <v>17</v>
      </c>
      <c r="B24" s="98" t="s">
        <v>101</v>
      </c>
      <c r="C24" s="107">
        <f>физкультура!O23</f>
        <v>0</v>
      </c>
      <c r="D24" s="102">
        <f>физкультура!P23</f>
        <v>0</v>
      </c>
      <c r="E24" s="107">
        <f>'соц-ком'!S24</f>
        <v>0</v>
      </c>
      <c r="F24" s="102">
        <f>'соц-ком'!T24</f>
        <v>0</v>
      </c>
      <c r="G24" s="107">
        <f>познават!Q23</f>
        <v>0</v>
      </c>
      <c r="H24" s="102">
        <f>познават!R23</f>
        <v>0</v>
      </c>
      <c r="I24" s="107">
        <f>речевое!O23</f>
        <v>0</v>
      </c>
      <c r="J24" s="102">
        <f>речевое!P23</f>
        <v>0</v>
      </c>
      <c r="K24" s="107">
        <f>'худ-эст'!S25</f>
        <v>0</v>
      </c>
      <c r="L24" s="102">
        <f>'худ-эст'!T25</f>
        <v>0</v>
      </c>
      <c r="M24" s="107">
        <f>музыка!K16</f>
        <v>0</v>
      </c>
      <c r="N24" s="102">
        <f>музыка!L16</f>
        <v>0</v>
      </c>
      <c r="O24" s="68">
        <f t="shared" si="5"/>
        <v>0</v>
      </c>
      <c r="P24" s="69">
        <f t="shared" si="6"/>
        <v>0</v>
      </c>
      <c r="Q24" s="109" t="str">
        <f t="shared" si="7"/>
        <v>HC</v>
      </c>
      <c r="R24" s="31" t="str">
        <f t="shared" si="8"/>
        <v>HC</v>
      </c>
    </row>
    <row r="25" spans="1:18" ht="17.100000000000001" customHeight="1" thickBot="1">
      <c r="A25" s="5">
        <v>18</v>
      </c>
      <c r="B25" s="98" t="s">
        <v>102</v>
      </c>
      <c r="C25" s="107">
        <f>физкультура!O24</f>
        <v>0</v>
      </c>
      <c r="D25" s="102">
        <f>физкультура!P24</f>
        <v>0</v>
      </c>
      <c r="E25" s="107">
        <f>'соц-ком'!S25</f>
        <v>0</v>
      </c>
      <c r="F25" s="102">
        <f>'соц-ком'!T25</f>
        <v>0</v>
      </c>
      <c r="G25" s="107">
        <f>познават!Q24</f>
        <v>0</v>
      </c>
      <c r="H25" s="102">
        <f>познават!R24</f>
        <v>0</v>
      </c>
      <c r="I25" s="107">
        <f>речевое!O24</f>
        <v>0</v>
      </c>
      <c r="J25" s="102">
        <f>речевое!P24</f>
        <v>0</v>
      </c>
      <c r="K25" s="107">
        <f>'худ-эст'!S26</f>
        <v>0</v>
      </c>
      <c r="L25" s="102">
        <f>'худ-эст'!T26</f>
        <v>0</v>
      </c>
      <c r="M25" s="107">
        <f>музыка!K17</f>
        <v>0</v>
      </c>
      <c r="N25" s="102">
        <f>музыка!L17</f>
        <v>0</v>
      </c>
      <c r="O25" s="68">
        <f t="shared" si="5"/>
        <v>0</v>
      </c>
      <c r="P25" s="69">
        <f t="shared" si="6"/>
        <v>0</v>
      </c>
      <c r="Q25" s="109" t="str">
        <f t="shared" si="7"/>
        <v>HC</v>
      </c>
      <c r="R25" s="31" t="str">
        <f t="shared" si="8"/>
        <v>HC</v>
      </c>
    </row>
    <row r="26" spans="1:18" ht="17.100000000000001" customHeight="1" thickBot="1">
      <c r="A26" s="5">
        <v>19</v>
      </c>
      <c r="B26" s="98" t="s">
        <v>103</v>
      </c>
      <c r="C26" s="107">
        <f>физкультура!O25</f>
        <v>0</v>
      </c>
      <c r="D26" s="102">
        <f>физкультура!P25</f>
        <v>0</v>
      </c>
      <c r="E26" s="107">
        <f>'соц-ком'!S26</f>
        <v>0</v>
      </c>
      <c r="F26" s="102">
        <f>'соц-ком'!T26</f>
        <v>0</v>
      </c>
      <c r="G26" s="107">
        <f>познават!Q25</f>
        <v>0</v>
      </c>
      <c r="H26" s="102">
        <f>познават!R25</f>
        <v>0</v>
      </c>
      <c r="I26" s="107">
        <f>речевое!O25</f>
        <v>0</v>
      </c>
      <c r="J26" s="102">
        <f>речевое!P25</f>
        <v>0</v>
      </c>
      <c r="K26" s="107">
        <f>'худ-эст'!S27</f>
        <v>0</v>
      </c>
      <c r="L26" s="102">
        <f>'худ-эст'!T27</f>
        <v>0</v>
      </c>
      <c r="M26" s="107">
        <f>музыка!K18</f>
        <v>0</v>
      </c>
      <c r="N26" s="102">
        <f>музыка!L18</f>
        <v>0</v>
      </c>
      <c r="O26" s="68">
        <f t="shared" si="5"/>
        <v>0</v>
      </c>
      <c r="P26" s="69">
        <f t="shared" si="6"/>
        <v>0</v>
      </c>
      <c r="Q26" s="109" t="str">
        <f t="shared" si="7"/>
        <v>HC</v>
      </c>
      <c r="R26" s="31" t="str">
        <f t="shared" si="8"/>
        <v>HC</v>
      </c>
    </row>
    <row r="27" spans="1:18" ht="17.100000000000001" customHeight="1" thickBot="1">
      <c r="A27" s="5">
        <v>20</v>
      </c>
      <c r="B27" s="98" t="s">
        <v>104</v>
      </c>
      <c r="C27" s="107">
        <f>физкультура!O26</f>
        <v>0</v>
      </c>
      <c r="D27" s="102">
        <f>физкультура!P30</f>
        <v>0</v>
      </c>
      <c r="E27" s="107">
        <f>'соц-ком'!S27</f>
        <v>0</v>
      </c>
      <c r="F27" s="102">
        <f>'соц-ком'!T27</f>
        <v>0</v>
      </c>
      <c r="G27" s="107">
        <f>познават!Q26</f>
        <v>0</v>
      </c>
      <c r="H27" s="102">
        <f>познават!R26</f>
        <v>0</v>
      </c>
      <c r="I27" s="107">
        <f>речевое!O26</f>
        <v>0</v>
      </c>
      <c r="J27" s="102">
        <f>речевое!P26</f>
        <v>0</v>
      </c>
      <c r="K27" s="107">
        <f>'худ-эст'!S28</f>
        <v>0</v>
      </c>
      <c r="L27" s="102">
        <f>'худ-эст'!T28</f>
        <v>0</v>
      </c>
      <c r="M27" s="107">
        <f>музыка!K24</f>
        <v>0</v>
      </c>
      <c r="N27" s="102">
        <f>музыка!L24</f>
        <v>0</v>
      </c>
      <c r="O27" s="68">
        <f t="shared" si="5"/>
        <v>0</v>
      </c>
      <c r="P27" s="69">
        <f t="shared" si="6"/>
        <v>0</v>
      </c>
      <c r="Q27" s="109" t="str">
        <f t="shared" si="7"/>
        <v>HC</v>
      </c>
      <c r="R27" s="31" t="str">
        <f t="shared" si="8"/>
        <v>HC</v>
      </c>
    </row>
    <row r="28" spans="1:18" ht="17.100000000000001" customHeight="1" thickBot="1">
      <c r="A28" s="5">
        <v>21</v>
      </c>
      <c r="B28" s="98" t="s">
        <v>105</v>
      </c>
      <c r="C28" s="107">
        <f>физкультура!O27</f>
        <v>0</v>
      </c>
      <c r="D28" s="102">
        <f>физкультура!P31</f>
        <v>0</v>
      </c>
      <c r="E28" s="107">
        <f>'соц-ком'!S28</f>
        <v>0</v>
      </c>
      <c r="F28" s="102">
        <f>'соц-ком'!T32</f>
        <v>0</v>
      </c>
      <c r="G28" s="107">
        <f>познават!Q31</f>
        <v>0</v>
      </c>
      <c r="H28" s="102">
        <f>познават!R31</f>
        <v>0</v>
      </c>
      <c r="I28" s="107">
        <f>речевое!O31</f>
        <v>0</v>
      </c>
      <c r="J28" s="102">
        <f>речевое!P31</f>
        <v>0</v>
      </c>
      <c r="K28" s="107">
        <f>'худ-эст'!S33</f>
        <v>0</v>
      </c>
      <c r="L28" s="102">
        <f>'худ-эст'!T33</f>
        <v>0</v>
      </c>
      <c r="M28" s="107">
        <f>музыка!K25</f>
        <v>0</v>
      </c>
      <c r="N28" s="102">
        <f>музыка!L25</f>
        <v>0</v>
      </c>
      <c r="O28" s="68">
        <f t="shared" si="5"/>
        <v>0</v>
      </c>
      <c r="P28" s="69">
        <f t="shared" si="6"/>
        <v>0</v>
      </c>
      <c r="Q28" s="109" t="str">
        <f t="shared" si="7"/>
        <v>HC</v>
      </c>
      <c r="R28" s="31" t="str">
        <f t="shared" si="8"/>
        <v>HC</v>
      </c>
    </row>
    <row r="29" spans="1:18" ht="17.100000000000001" customHeight="1" thickBot="1">
      <c r="A29" s="5">
        <v>22</v>
      </c>
      <c r="B29" s="98" t="s">
        <v>106</v>
      </c>
      <c r="C29" s="107">
        <f>физкультура!O28</f>
        <v>0</v>
      </c>
      <c r="D29" s="102">
        <f>физкультура!P32</f>
        <v>0</v>
      </c>
      <c r="E29" s="107">
        <f>'соц-ком'!S29</f>
        <v>0</v>
      </c>
      <c r="F29" s="102">
        <f>'соц-ком'!T33</f>
        <v>0</v>
      </c>
      <c r="G29" s="107">
        <f>познават!Q32</f>
        <v>0</v>
      </c>
      <c r="H29" s="102">
        <f>познават!R32</f>
        <v>0</v>
      </c>
      <c r="I29" s="107">
        <f>речевое!O32</f>
        <v>0</v>
      </c>
      <c r="J29" s="102">
        <f>речевое!P32</f>
        <v>0</v>
      </c>
      <c r="K29" s="107">
        <f>'худ-эст'!S34</f>
        <v>0</v>
      </c>
      <c r="L29" s="102">
        <f>'худ-эст'!T34</f>
        <v>0</v>
      </c>
      <c r="M29" s="107">
        <f>музыка!K26</f>
        <v>0</v>
      </c>
      <c r="N29" s="102">
        <f>музыка!L26</f>
        <v>0</v>
      </c>
      <c r="O29" s="68">
        <f t="shared" si="5"/>
        <v>0</v>
      </c>
      <c r="P29" s="69">
        <f t="shared" si="6"/>
        <v>0</v>
      </c>
      <c r="Q29" s="109" t="str">
        <f t="shared" si="7"/>
        <v>HC</v>
      </c>
      <c r="R29" s="31" t="str">
        <f t="shared" si="8"/>
        <v>HC</v>
      </c>
    </row>
    <row r="30" spans="1:18" ht="17.100000000000001" customHeight="1" thickBot="1">
      <c r="A30" s="5">
        <v>23</v>
      </c>
      <c r="B30" s="98" t="s">
        <v>107</v>
      </c>
      <c r="C30" s="107">
        <f>физкультура!O29</f>
        <v>0</v>
      </c>
      <c r="D30" s="102">
        <f>физкультура!P33</f>
        <v>0</v>
      </c>
      <c r="E30" s="107">
        <f>'соц-ком'!S30</f>
        <v>0</v>
      </c>
      <c r="F30" s="102">
        <f>'соц-ком'!T34</f>
        <v>0</v>
      </c>
      <c r="G30" s="107">
        <f>познават!Q33</f>
        <v>0</v>
      </c>
      <c r="H30" s="102">
        <f>познават!R33</f>
        <v>0</v>
      </c>
      <c r="I30" s="107">
        <f>речевое!O33</f>
        <v>0</v>
      </c>
      <c r="J30" s="102">
        <f>речевое!P33</f>
        <v>0</v>
      </c>
      <c r="K30" s="107">
        <f>'худ-эст'!S35</f>
        <v>0</v>
      </c>
      <c r="L30" s="102">
        <f>'худ-эст'!T35</f>
        <v>0</v>
      </c>
      <c r="M30" s="107">
        <f>музыка!K27</f>
        <v>0</v>
      </c>
      <c r="N30" s="102">
        <f>музыка!L27</f>
        <v>0</v>
      </c>
      <c r="O30" s="68">
        <f t="shared" si="5"/>
        <v>0</v>
      </c>
      <c r="P30" s="69">
        <f t="shared" si="6"/>
        <v>0</v>
      </c>
      <c r="Q30" s="109" t="str">
        <f t="shared" si="7"/>
        <v>HC</v>
      </c>
      <c r="R30" s="31" t="str">
        <f t="shared" si="8"/>
        <v>HC</v>
      </c>
    </row>
    <row r="31" spans="1:18" ht="17.100000000000001" customHeight="1" thickBot="1">
      <c r="A31" s="5">
        <v>24</v>
      </c>
      <c r="B31" s="99" t="s">
        <v>108</v>
      </c>
      <c r="C31" s="107">
        <f>физкультура!O30</f>
        <v>0</v>
      </c>
      <c r="D31" s="102">
        <f>физкультура!P34</f>
        <v>0</v>
      </c>
      <c r="E31" s="107">
        <f>'соц-ком'!S31</f>
        <v>0</v>
      </c>
      <c r="F31" s="102">
        <f>'соц-ком'!T35</f>
        <v>0</v>
      </c>
      <c r="G31" s="107">
        <f>познават!Q34</f>
        <v>0</v>
      </c>
      <c r="H31" s="102">
        <f>познават!R34</f>
        <v>0</v>
      </c>
      <c r="I31" s="107">
        <f>речевое!O34</f>
        <v>0</v>
      </c>
      <c r="J31" s="102">
        <f>речевое!P34</f>
        <v>0</v>
      </c>
      <c r="K31" s="107">
        <f>'худ-эст'!S36</f>
        <v>0</v>
      </c>
      <c r="L31" s="102">
        <f>'худ-эст'!T36</f>
        <v>0</v>
      </c>
      <c r="M31" s="107">
        <f>музыка!K28</f>
        <v>0</v>
      </c>
      <c r="N31" s="102">
        <f>музыка!L28</f>
        <v>0</v>
      </c>
      <c r="O31" s="68">
        <f t="shared" si="5"/>
        <v>0</v>
      </c>
      <c r="P31" s="69">
        <f t="shared" si="6"/>
        <v>0</v>
      </c>
      <c r="Q31" s="109" t="str">
        <f t="shared" si="7"/>
        <v>HC</v>
      </c>
      <c r="R31" s="31" t="str">
        <f t="shared" si="8"/>
        <v>HC</v>
      </c>
    </row>
    <row r="32" spans="1:18" ht="17.100000000000001" customHeight="1">
      <c r="A32" s="5">
        <v>25</v>
      </c>
      <c r="B32" s="100" t="s">
        <v>109</v>
      </c>
      <c r="C32" s="107">
        <f>физкультура!O31</f>
        <v>0</v>
      </c>
      <c r="D32" s="102" t="e">
        <f>физкультура!P35</f>
        <v>#DIV/0!</v>
      </c>
      <c r="E32" s="107">
        <f>'соц-ком'!S32</f>
        <v>0</v>
      </c>
      <c r="F32" s="102" t="e">
        <f>'соц-ком'!T36</f>
        <v>#DIV/0!</v>
      </c>
      <c r="G32" s="107" t="e">
        <f>познават!Q35</f>
        <v>#DIV/0!</v>
      </c>
      <c r="H32" s="102" t="e">
        <f>познават!R35</f>
        <v>#DIV/0!</v>
      </c>
      <c r="I32" s="107" t="e">
        <f>речевое!O35</f>
        <v>#DIV/0!</v>
      </c>
      <c r="J32" s="102" t="e">
        <f>речевое!P35</f>
        <v>#DIV/0!</v>
      </c>
      <c r="K32" s="107" t="e">
        <f>'худ-эст'!S37</f>
        <v>#DIV/0!</v>
      </c>
      <c r="L32" s="102" t="e">
        <f>'худ-эст'!T37</f>
        <v>#DIV/0!</v>
      </c>
      <c r="M32" s="107">
        <f>музыка!K29</f>
        <v>0</v>
      </c>
      <c r="N32" s="102">
        <f>музыка!L29</f>
        <v>0</v>
      </c>
      <c r="O32" s="68" t="e">
        <f t="shared" si="5"/>
        <v>#DIV/0!</v>
      </c>
      <c r="P32" s="69" t="e">
        <f t="shared" si="6"/>
        <v>#DIV/0!</v>
      </c>
      <c r="Q32" s="109" t="e">
        <f t="shared" si="7"/>
        <v>#DIV/0!</v>
      </c>
      <c r="R32" s="31" t="e">
        <f t="shared" si="8"/>
        <v>#DIV/0!</v>
      </c>
    </row>
    <row r="33" spans="1:18" ht="17.100000000000001" customHeight="1">
      <c r="A33" s="5">
        <v>26</v>
      </c>
      <c r="B33" s="101" t="s">
        <v>110</v>
      </c>
      <c r="C33" s="107">
        <f>физкультура!O32</f>
        <v>0</v>
      </c>
      <c r="D33" s="102">
        <f>физкультура!P32</f>
        <v>0</v>
      </c>
      <c r="E33" s="107">
        <f>'соц-ком'!S33</f>
        <v>0</v>
      </c>
      <c r="F33" s="102">
        <f>'соц-ком'!T33</f>
        <v>0</v>
      </c>
      <c r="G33" s="107">
        <f>познават!Q32</f>
        <v>0</v>
      </c>
      <c r="H33" s="102">
        <f>познават!R32</f>
        <v>0</v>
      </c>
      <c r="I33" s="107">
        <f>речевое!O32</f>
        <v>0</v>
      </c>
      <c r="J33" s="102">
        <f>речевое!P32</f>
        <v>0</v>
      </c>
      <c r="K33" s="107">
        <f>'худ-эст'!S34</f>
        <v>0</v>
      </c>
      <c r="L33" s="102">
        <f>'худ-эст'!T34</f>
        <v>0</v>
      </c>
      <c r="M33" s="107">
        <f>музыка!K30</f>
        <v>0</v>
      </c>
      <c r="N33" s="102">
        <f>музыка!L26</f>
        <v>0</v>
      </c>
      <c r="O33" s="68">
        <f>(C33+E33+G33+I33+K33+M33)/6</f>
        <v>0</v>
      </c>
      <c r="P33" s="69">
        <f t="shared" si="6"/>
        <v>0</v>
      </c>
      <c r="Q33" s="109" t="str">
        <f t="shared" si="7"/>
        <v>HC</v>
      </c>
      <c r="R33" s="31" t="str">
        <f t="shared" si="8"/>
        <v>HC</v>
      </c>
    </row>
    <row r="34" spans="1:18" ht="17.100000000000001" customHeight="1">
      <c r="A34" s="5">
        <v>27</v>
      </c>
      <c r="B34" s="101" t="s">
        <v>112</v>
      </c>
      <c r="C34" s="107">
        <f>физкультура!O33</f>
        <v>0</v>
      </c>
      <c r="D34" s="102">
        <f>физкультура!P33</f>
        <v>0</v>
      </c>
      <c r="E34" s="107">
        <f>'соц-ком'!S34</f>
        <v>0</v>
      </c>
      <c r="F34" s="102">
        <f>'соц-ком'!T34</f>
        <v>0</v>
      </c>
      <c r="G34" s="107">
        <f>познават!Q33</f>
        <v>0</v>
      </c>
      <c r="H34" s="102">
        <f>познават!R33</f>
        <v>0</v>
      </c>
      <c r="I34" s="107">
        <f>речевое!O33</f>
        <v>0</v>
      </c>
      <c r="J34" s="102">
        <f>речевое!P33</f>
        <v>0</v>
      </c>
      <c r="K34" s="107">
        <f>'худ-эст'!S35</f>
        <v>0</v>
      </c>
      <c r="L34" s="102">
        <f>'худ-эст'!T35</f>
        <v>0</v>
      </c>
      <c r="M34" s="107">
        <f>музыка!K35</f>
        <v>0</v>
      </c>
      <c r="N34" s="102">
        <f>музыка!L35</f>
        <v>0</v>
      </c>
      <c r="O34" s="68">
        <f t="shared" si="5"/>
        <v>0</v>
      </c>
      <c r="P34" s="69">
        <f t="shared" si="6"/>
        <v>0</v>
      </c>
      <c r="Q34" s="109" t="str">
        <f t="shared" si="7"/>
        <v>HC</v>
      </c>
      <c r="R34" s="31" t="str">
        <f t="shared" si="8"/>
        <v>HC</v>
      </c>
    </row>
    <row r="35" spans="1:18" ht="17.100000000000001" customHeight="1">
      <c r="A35" s="5">
        <v>28</v>
      </c>
      <c r="B35" s="104" t="s">
        <v>111</v>
      </c>
      <c r="C35" s="107">
        <f>физкультура!O34</f>
        <v>0</v>
      </c>
      <c r="D35" s="102">
        <v>3</v>
      </c>
      <c r="E35" s="107">
        <f>'соц-ком'!S35</f>
        <v>0</v>
      </c>
      <c r="F35" s="102">
        <v>3</v>
      </c>
      <c r="G35" s="107">
        <f>познават!Q34</f>
        <v>0</v>
      </c>
      <c r="H35" s="102">
        <v>3</v>
      </c>
      <c r="I35" s="107">
        <f>речевое!O34</f>
        <v>0</v>
      </c>
      <c r="J35" s="102">
        <v>3</v>
      </c>
      <c r="K35" s="107">
        <f>'худ-эст'!S36</f>
        <v>0</v>
      </c>
      <c r="L35" s="102">
        <v>3</v>
      </c>
      <c r="M35" s="107">
        <f>музыка!K36</f>
        <v>2</v>
      </c>
      <c r="N35" s="102">
        <v>3</v>
      </c>
      <c r="O35" s="68">
        <f t="shared" si="5"/>
        <v>0.33333333333333331</v>
      </c>
      <c r="P35" s="69">
        <f t="shared" si="6"/>
        <v>3</v>
      </c>
      <c r="Q35" s="109" t="s">
        <v>113</v>
      </c>
      <c r="R35" s="31" t="s">
        <v>113</v>
      </c>
    </row>
    <row r="36" spans="1:18" ht="18.75" customHeight="1">
      <c r="A36" s="116" t="s">
        <v>28</v>
      </c>
      <c r="B36" s="117"/>
      <c r="C36" s="103" t="e">
        <f>SUM(C8:C35)/дети!G2</f>
        <v>#DIV/0!</v>
      </c>
      <c r="D36" s="103" t="e">
        <f>SUM(D8:D35)/дети!G2</f>
        <v>#DIV/0!</v>
      </c>
      <c r="E36" s="103" t="e">
        <f>SUM(E8:E35)/дети!G2</f>
        <v>#DIV/0!</v>
      </c>
      <c r="F36" s="103" t="e">
        <f>SUM(F8:F35)/дети!G2</f>
        <v>#DIV/0!</v>
      </c>
      <c r="G36" s="103" t="e">
        <f>SUM(G8:G35)/дети!G2</f>
        <v>#DIV/0!</v>
      </c>
      <c r="H36" s="103" t="e">
        <f>SUM(H8:H35)/дети!G2</f>
        <v>#DIV/0!</v>
      </c>
      <c r="I36" s="103" t="e">
        <f>SUM(I8:I35)/дети!G2</f>
        <v>#DIV/0!</v>
      </c>
      <c r="J36" s="103" t="e">
        <f>SUM(J8:J35)/дети!G2</f>
        <v>#DIV/0!</v>
      </c>
      <c r="K36" s="103" t="e">
        <f>SUM(K8:K35)/дети!G2</f>
        <v>#DIV/0!</v>
      </c>
      <c r="L36" s="103" t="e">
        <f>SUM(L8:L35)/дети!G2</f>
        <v>#DIV/0!</v>
      </c>
      <c r="M36" s="103" t="e">
        <f>музыка!K37</f>
        <v>#DIV/0!</v>
      </c>
      <c r="N36" s="103" t="e">
        <f>музыка!L37</f>
        <v>#DIV/0!</v>
      </c>
      <c r="O36" s="58" t="e">
        <f>SUM(O8:O35)/дети!G2</f>
        <v>#DIV/0!</v>
      </c>
      <c r="P36" s="58" t="e">
        <f>SUM(P8:P35)/дети!G2</f>
        <v>#DIV/0!</v>
      </c>
      <c r="Q36" s="110"/>
      <c r="R36" s="32"/>
    </row>
    <row r="37" spans="1:18" ht="17.25" customHeight="1">
      <c r="A37" s="72"/>
      <c r="B37" s="50" t="s">
        <v>31</v>
      </c>
      <c r="C37" s="73" t="e">
        <f>COUNTIF(C8:C35,"=3")/дети!G2</f>
        <v>#DIV/0!</v>
      </c>
      <c r="D37" s="73" t="e">
        <f>COUNTIF(D8:D35,"=3")/дети!G2</f>
        <v>#DIV/0!</v>
      </c>
      <c r="E37" s="73" t="e">
        <f>COUNTIF(E8:E35,"=3")/дети!G2</f>
        <v>#DIV/0!</v>
      </c>
      <c r="F37" s="73" t="e">
        <f>COUNTIF(F8:F35,"=3")/дети!G2</f>
        <v>#DIV/0!</v>
      </c>
      <c r="G37" s="73" t="e">
        <f>COUNTIF(G8:G35,"=3")/дети!G2</f>
        <v>#DIV/0!</v>
      </c>
      <c r="H37" s="73" t="e">
        <f>COUNTIF(H8:H35,"=3")/дети!G2</f>
        <v>#DIV/0!</v>
      </c>
      <c r="I37" s="73" t="e">
        <f>COUNTIF(I8:I35,"=3")/дети!G2</f>
        <v>#DIV/0!</v>
      </c>
      <c r="J37" s="73" t="e">
        <f>COUNTIF(J8:J35,"=3")/дети!G2</f>
        <v>#DIV/0!</v>
      </c>
      <c r="K37" s="73" t="e">
        <f>COUNTIF(K8:K35,"=3")/дети!G2</f>
        <v>#DIV/0!</v>
      </c>
      <c r="L37" s="73" t="e">
        <f>COUNTIF(L8:L35,"=3")/дети!G2</f>
        <v>#DIV/0!</v>
      </c>
      <c r="M37" s="73" t="e">
        <f>COUNTIF(M8:M35,"=3")/дети!G2</f>
        <v>#DIV/0!</v>
      </c>
      <c r="N37" s="73" t="e">
        <f>COUNTIF(N8:N35,"=3")/дети!G2</f>
        <v>#DIV/0!</v>
      </c>
      <c r="O37" s="25" t="e">
        <f>COUNTIF(O8:O35,"=3")/дети!G2</f>
        <v>#DIV/0!</v>
      </c>
      <c r="P37" s="25" t="e">
        <f>COUNTIF(P8:P35,"=3")/дети!G2</f>
        <v>#DIV/0!</v>
      </c>
      <c r="Q37" s="110"/>
      <c r="R37" s="32"/>
    </row>
    <row r="38" spans="1:18" ht="15.75" customHeight="1">
      <c r="A38" s="72"/>
      <c r="B38" s="52" t="s">
        <v>32</v>
      </c>
      <c r="C38" s="73" t="e">
        <f t="shared" ref="C38:M38" si="9">100%-(C39+C37)</f>
        <v>#DIV/0!</v>
      </c>
      <c r="D38" s="73" t="e">
        <f t="shared" si="9"/>
        <v>#DIV/0!</v>
      </c>
      <c r="E38" s="73" t="e">
        <f t="shared" si="9"/>
        <v>#DIV/0!</v>
      </c>
      <c r="F38" s="73" t="e">
        <f t="shared" si="9"/>
        <v>#DIV/0!</v>
      </c>
      <c r="G38" s="73" t="e">
        <f t="shared" si="9"/>
        <v>#DIV/0!</v>
      </c>
      <c r="H38" s="73" t="e">
        <f t="shared" si="9"/>
        <v>#DIV/0!</v>
      </c>
      <c r="I38" s="73" t="e">
        <f t="shared" si="9"/>
        <v>#DIV/0!</v>
      </c>
      <c r="J38" s="73" t="e">
        <f t="shared" si="9"/>
        <v>#DIV/0!</v>
      </c>
      <c r="K38" s="73" t="e">
        <f t="shared" si="9"/>
        <v>#DIV/0!</v>
      </c>
      <c r="L38" s="73" t="e">
        <f t="shared" si="9"/>
        <v>#DIV/0!</v>
      </c>
      <c r="M38" s="73" t="e">
        <f t="shared" si="9"/>
        <v>#DIV/0!</v>
      </c>
      <c r="N38" s="73">
        <v>0</v>
      </c>
      <c r="O38" s="25" t="e">
        <f>100%-(O39+O37)</f>
        <v>#DIV/0!</v>
      </c>
      <c r="P38" s="25" t="e">
        <f>100%-(P39+P37)</f>
        <v>#DIV/0!</v>
      </c>
      <c r="Q38" s="110"/>
      <c r="R38" s="32"/>
    </row>
    <row r="39" spans="1:18" ht="15.75">
      <c r="A39" s="72"/>
      <c r="B39" s="50" t="s">
        <v>30</v>
      </c>
      <c r="C39" s="74" t="e">
        <f>COUNTIF(C8:C35,"&lt;2")/дети!G2</f>
        <v>#DIV/0!</v>
      </c>
      <c r="D39" s="74" t="e">
        <f>COUNTIF(D8:D35,"&lt;2")/дети!G2</f>
        <v>#DIV/0!</v>
      </c>
      <c r="E39" s="74" t="e">
        <f>COUNTIF(E8:E35,"&lt;2")/дети!G2</f>
        <v>#DIV/0!</v>
      </c>
      <c r="F39" s="74" t="e">
        <f>COUNTIF(F8:F35,"&lt;2")/дети!G2</f>
        <v>#DIV/0!</v>
      </c>
      <c r="G39" s="74" t="e">
        <f>COUNTIF(G8:G35,"&lt;2")/дети!G2</f>
        <v>#DIV/0!</v>
      </c>
      <c r="H39" s="74" t="e">
        <f>COUNTIF(H8:H35,"&lt;2")/дети!G2</f>
        <v>#DIV/0!</v>
      </c>
      <c r="I39" s="74" t="e">
        <f>COUNTIF(I8:I35,"&lt;2")/дети!G2</f>
        <v>#DIV/0!</v>
      </c>
      <c r="J39" s="74" t="e">
        <f>COUNTIF(J8:J35,"&lt;2")/дети!G2</f>
        <v>#DIV/0!</v>
      </c>
      <c r="K39" s="74" t="e">
        <f>COUNTIF(K8:K35,"&lt;2")/дети!G2</f>
        <v>#DIV/0!</v>
      </c>
      <c r="L39" s="74" t="e">
        <f>COUNTIF(L8:L35,"&lt;2")/дети!G2</f>
        <v>#DIV/0!</v>
      </c>
      <c r="M39" s="74" t="e">
        <f>COUNTIF(M8:M35,"&lt;2")/дети!G2</f>
        <v>#DIV/0!</v>
      </c>
      <c r="N39" s="74">
        <v>0</v>
      </c>
      <c r="O39" s="30" t="e">
        <f>COUNTIF(O8:O35,"&lt;2")/дети!G2</f>
        <v>#DIV/0!</v>
      </c>
      <c r="P39" s="30" t="e">
        <f>COUNTIF(P8:P35,"&lt;2")/дети!G2</f>
        <v>#DIV/0!</v>
      </c>
      <c r="Q39" s="110"/>
      <c r="R39" s="32"/>
    </row>
  </sheetData>
  <mergeCells count="12">
    <mergeCell ref="A1:R1"/>
    <mergeCell ref="O6:P6"/>
    <mergeCell ref="M6:N6"/>
    <mergeCell ref="Q6:R6"/>
    <mergeCell ref="A36:B36"/>
    <mergeCell ref="A5:A7"/>
    <mergeCell ref="C5:P5"/>
    <mergeCell ref="C6:D6"/>
    <mergeCell ref="E6:F6"/>
    <mergeCell ref="G6:H6"/>
    <mergeCell ref="I6:J6"/>
    <mergeCell ref="K6:L6"/>
  </mergeCells>
  <phoneticPr fontId="0" type="noConversion"/>
  <pageMargins left="0.7" right="0.7" top="0.75" bottom="0.75" header="0.3" footer="0.3"/>
  <pageSetup paperSize="9" scale="72" fitToWidth="0" fitToHeight="0" orientation="landscape" verticalDpi="300" r:id="rId1"/>
  <rowBreaks count="1" manualBreakCount="1">
    <brk id="39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opLeftCell="A21" zoomScale="90" zoomScaleNormal="90" zoomScalePageLayoutView="90" workbookViewId="0">
      <selection activeCell="C7" sqref="C7"/>
    </sheetView>
  </sheetViews>
  <sheetFormatPr defaultColWidth="8.85546875" defaultRowHeight="15.75"/>
  <cols>
    <col min="1" max="1" width="3.85546875" style="12" customWidth="1"/>
    <col min="2" max="2" width="22.42578125" style="12" customWidth="1"/>
    <col min="3" max="3" width="8.140625" style="12" customWidth="1"/>
    <col min="4" max="5" width="8.42578125" style="12" customWidth="1"/>
    <col min="6" max="6" width="5.7109375" style="12" customWidth="1"/>
    <col min="7" max="7" width="8.28515625" style="12" customWidth="1"/>
    <col min="8" max="8" width="11.42578125" style="12" customWidth="1"/>
    <col min="9" max="9" width="6.42578125" style="12" customWidth="1"/>
    <col min="10" max="10" width="10.28515625" style="12" customWidth="1"/>
    <col min="11" max="11" width="8.85546875" style="12" customWidth="1"/>
    <col min="12" max="12" width="7.7109375" style="12" customWidth="1"/>
    <col min="13" max="13" width="6.85546875" style="12" customWidth="1"/>
    <col min="14" max="14" width="6.7109375" style="12" customWidth="1"/>
    <col min="15" max="15" width="7.85546875" style="12" customWidth="1"/>
    <col min="16" max="16" width="8" style="12" customWidth="1"/>
    <col min="17" max="17" width="5.42578125" style="12" customWidth="1"/>
    <col min="18" max="18" width="4.140625" style="12" customWidth="1"/>
    <col min="19" max="16384" width="8.85546875" style="12"/>
  </cols>
  <sheetData>
    <row r="1" spans="1:18" s="20" customFormat="1" ht="20.25">
      <c r="A1" s="188" t="str">
        <f>дети!A30</f>
        <v>Мониторинг образовательного процесса группы №___ (подготовительная)  на  20___-20___ уч год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</row>
    <row r="2" spans="1:18" s="20" customFormat="1" ht="18.75">
      <c r="A2" s="6"/>
      <c r="B2" s="38" t="str">
        <f>дети!A31</f>
        <v>Воспитатель: ____________</v>
      </c>
      <c r="C2" s="6"/>
      <c r="D2" s="6"/>
      <c r="E2" s="6"/>
      <c r="F2" s="6"/>
      <c r="G2" s="6"/>
    </row>
    <row r="3" spans="1:18" s="20" customFormat="1" ht="18.75">
      <c r="A3" s="6"/>
      <c r="B3" s="38" t="str">
        <f>дети!A32</f>
        <v>Воспитатель: ______________</v>
      </c>
      <c r="C3" s="6"/>
      <c r="D3" s="6"/>
      <c r="E3" s="6"/>
      <c r="F3" s="6"/>
      <c r="G3" s="6"/>
    </row>
    <row r="4" spans="1:18" ht="20.25" customHeight="1">
      <c r="C4" s="36" t="s">
        <v>38</v>
      </c>
    </row>
    <row r="5" spans="1:18" ht="72" customHeight="1">
      <c r="A5" s="125" t="s">
        <v>0</v>
      </c>
      <c r="B5" s="125" t="s">
        <v>12</v>
      </c>
      <c r="C5" s="123" t="s">
        <v>115</v>
      </c>
      <c r="D5" s="123"/>
      <c r="E5" s="123" t="s">
        <v>114</v>
      </c>
      <c r="F5" s="123"/>
      <c r="G5" s="123" t="s">
        <v>66</v>
      </c>
      <c r="H5" s="123"/>
      <c r="I5" s="123" t="s">
        <v>67</v>
      </c>
      <c r="J5" s="123"/>
      <c r="K5" s="123" t="s">
        <v>68</v>
      </c>
      <c r="L5" s="123"/>
      <c r="M5" s="123" t="s">
        <v>50</v>
      </c>
      <c r="N5" s="123"/>
      <c r="O5" s="115" t="s">
        <v>13</v>
      </c>
      <c r="P5" s="122"/>
      <c r="Q5" s="121" t="s">
        <v>14</v>
      </c>
      <c r="R5" s="122"/>
    </row>
    <row r="6" spans="1:18" ht="21" customHeight="1">
      <c r="A6" s="125"/>
      <c r="B6" s="192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10</v>
      </c>
      <c r="J6" s="13" t="s">
        <v>11</v>
      </c>
      <c r="K6" s="13" t="s">
        <v>10</v>
      </c>
      <c r="L6" s="13" t="s">
        <v>11</v>
      </c>
      <c r="M6" s="13" t="s">
        <v>10</v>
      </c>
      <c r="N6" s="13" t="s">
        <v>11</v>
      </c>
      <c r="O6" s="44" t="s">
        <v>10</v>
      </c>
      <c r="P6" s="45" t="s">
        <v>11</v>
      </c>
      <c r="Q6" s="14" t="s">
        <v>10</v>
      </c>
      <c r="R6" s="14" t="s">
        <v>11</v>
      </c>
    </row>
    <row r="7" spans="1:18" ht="18.75" customHeight="1">
      <c r="A7" s="190">
        <v>1</v>
      </c>
      <c r="B7" s="194">
        <f>дети!A1</f>
        <v>0</v>
      </c>
      <c r="C7" s="191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  <c r="I7" s="26">
        <v>0</v>
      </c>
      <c r="J7" s="26">
        <v>0</v>
      </c>
      <c r="K7" s="26">
        <v>0</v>
      </c>
      <c r="L7" s="26">
        <v>0</v>
      </c>
      <c r="M7" s="26">
        <v>0</v>
      </c>
      <c r="N7" s="26">
        <v>0</v>
      </c>
      <c r="O7" s="46">
        <f>(C7+E7+G7+I7+K7+M7)/6</f>
        <v>0</v>
      </c>
      <c r="P7" s="47">
        <f>(D7+F7+H7+J7+L7+N7)/6</f>
        <v>0</v>
      </c>
      <c r="Q7" s="24" t="str">
        <f>IF(O7=3,"B",IF(O7&gt;=2,"C","HC"))</f>
        <v>HC</v>
      </c>
      <c r="R7" s="24" t="str">
        <f>IF(P7=3,"B",IF(P7&gt;=2,"C","HC"))</f>
        <v>HC</v>
      </c>
    </row>
    <row r="8" spans="1:18" ht="18.75" customHeight="1">
      <c r="A8" s="190">
        <v>2</v>
      </c>
      <c r="B8" s="194">
        <f>дети!A2</f>
        <v>0</v>
      </c>
      <c r="C8" s="191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46">
        <f t="shared" ref="O8:O34" si="0">(C8+E8+G8+I8+K8+M8)/6</f>
        <v>0</v>
      </c>
      <c r="P8" s="47">
        <f t="shared" ref="P8:P34" si="1">(D8+F8+H8+J8+L8+N8)/6</f>
        <v>0</v>
      </c>
      <c r="Q8" s="24" t="str">
        <f t="shared" ref="Q8:Q20" si="2">IF(O8=3,"B",IF(O8&gt;=2,"C","HC"))</f>
        <v>HC</v>
      </c>
      <c r="R8" s="24" t="str">
        <f t="shared" ref="R8:R20" si="3">IF(P8=3,"B",IF(P8&gt;=2,"C","HC"))</f>
        <v>HC</v>
      </c>
    </row>
    <row r="9" spans="1:18" ht="17.25" customHeight="1">
      <c r="A9" s="190">
        <v>3</v>
      </c>
      <c r="B9" s="194">
        <f>дети!A3</f>
        <v>0</v>
      </c>
      <c r="C9" s="191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46">
        <f t="shared" si="0"/>
        <v>0</v>
      </c>
      <c r="P9" s="47">
        <f t="shared" si="1"/>
        <v>0</v>
      </c>
      <c r="Q9" s="24" t="str">
        <f t="shared" si="2"/>
        <v>HC</v>
      </c>
      <c r="R9" s="24" t="str">
        <f t="shared" si="3"/>
        <v>HC</v>
      </c>
    </row>
    <row r="10" spans="1:18" ht="15.75" customHeight="1">
      <c r="A10" s="190">
        <v>4</v>
      </c>
      <c r="B10" s="194">
        <f>дети!A4</f>
        <v>0</v>
      </c>
      <c r="C10" s="191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46">
        <f t="shared" si="0"/>
        <v>0</v>
      </c>
      <c r="P10" s="47">
        <f t="shared" si="1"/>
        <v>0</v>
      </c>
      <c r="Q10" s="24" t="str">
        <f t="shared" si="2"/>
        <v>HC</v>
      </c>
      <c r="R10" s="24" t="str">
        <f t="shared" si="3"/>
        <v>HC</v>
      </c>
    </row>
    <row r="11" spans="1:18" ht="15.75" customHeight="1">
      <c r="A11" s="190">
        <v>5</v>
      </c>
      <c r="B11" s="194">
        <f>дети!A5</f>
        <v>0</v>
      </c>
      <c r="C11" s="191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46">
        <f t="shared" si="0"/>
        <v>0</v>
      </c>
      <c r="P11" s="47">
        <f t="shared" si="1"/>
        <v>0</v>
      </c>
      <c r="Q11" s="24" t="str">
        <f t="shared" si="2"/>
        <v>HC</v>
      </c>
      <c r="R11" s="24" t="str">
        <f t="shared" si="3"/>
        <v>HC</v>
      </c>
    </row>
    <row r="12" spans="1:18" ht="18" customHeight="1">
      <c r="A12" s="190">
        <v>6</v>
      </c>
      <c r="B12" s="194">
        <f>дети!A6</f>
        <v>0</v>
      </c>
      <c r="C12" s="191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46">
        <f t="shared" si="0"/>
        <v>0</v>
      </c>
      <c r="P12" s="47">
        <f t="shared" si="1"/>
        <v>0</v>
      </c>
      <c r="Q12" s="24" t="str">
        <f t="shared" si="2"/>
        <v>HC</v>
      </c>
      <c r="R12" s="24" t="str">
        <f t="shared" si="3"/>
        <v>HC</v>
      </c>
    </row>
    <row r="13" spans="1:18" ht="21" customHeight="1">
      <c r="A13" s="190">
        <v>7</v>
      </c>
      <c r="B13" s="194">
        <f>дети!A7</f>
        <v>0</v>
      </c>
      <c r="C13" s="191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46">
        <f t="shared" si="0"/>
        <v>0</v>
      </c>
      <c r="P13" s="47">
        <f t="shared" si="1"/>
        <v>0</v>
      </c>
      <c r="Q13" s="24" t="str">
        <f t="shared" si="2"/>
        <v>HC</v>
      </c>
      <c r="R13" s="24" t="str">
        <f t="shared" si="3"/>
        <v>HC</v>
      </c>
    </row>
    <row r="14" spans="1:18" ht="18" customHeight="1">
      <c r="A14" s="190">
        <v>8</v>
      </c>
      <c r="B14" s="194">
        <f>дети!A8</f>
        <v>0</v>
      </c>
      <c r="C14" s="191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46">
        <f t="shared" si="0"/>
        <v>0</v>
      </c>
      <c r="P14" s="47">
        <f t="shared" si="1"/>
        <v>0</v>
      </c>
      <c r="Q14" s="24" t="str">
        <f t="shared" si="2"/>
        <v>HC</v>
      </c>
      <c r="R14" s="24" t="str">
        <f t="shared" si="3"/>
        <v>HC</v>
      </c>
    </row>
    <row r="15" spans="1:18" ht="18" customHeight="1">
      <c r="A15" s="190">
        <v>9</v>
      </c>
      <c r="B15" s="194">
        <f>дети!A9</f>
        <v>0</v>
      </c>
      <c r="C15" s="191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46">
        <f t="shared" si="0"/>
        <v>0</v>
      </c>
      <c r="P15" s="47">
        <f t="shared" si="1"/>
        <v>0</v>
      </c>
      <c r="Q15" s="24" t="str">
        <f t="shared" si="2"/>
        <v>HC</v>
      </c>
      <c r="R15" s="24" t="str">
        <f t="shared" si="3"/>
        <v>HC</v>
      </c>
    </row>
    <row r="16" spans="1:18" ht="18" customHeight="1">
      <c r="A16" s="190">
        <v>10</v>
      </c>
      <c r="B16" s="194">
        <f>дети!A10</f>
        <v>0</v>
      </c>
      <c r="C16" s="191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46">
        <f t="shared" si="0"/>
        <v>0</v>
      </c>
      <c r="P16" s="47">
        <f t="shared" si="1"/>
        <v>0</v>
      </c>
      <c r="Q16" s="24" t="str">
        <f t="shared" si="2"/>
        <v>HC</v>
      </c>
      <c r="R16" s="24" t="str">
        <f t="shared" si="3"/>
        <v>HC</v>
      </c>
    </row>
    <row r="17" spans="1:18" ht="15.75" customHeight="1">
      <c r="A17" s="190">
        <v>11</v>
      </c>
      <c r="B17" s="194">
        <f>дети!A11</f>
        <v>0</v>
      </c>
      <c r="C17" s="191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46">
        <f t="shared" si="0"/>
        <v>0</v>
      </c>
      <c r="P17" s="47">
        <f t="shared" si="1"/>
        <v>0</v>
      </c>
      <c r="Q17" s="24" t="str">
        <f t="shared" si="2"/>
        <v>HC</v>
      </c>
      <c r="R17" s="24" t="str">
        <f t="shared" si="3"/>
        <v>HC</v>
      </c>
    </row>
    <row r="18" spans="1:18" ht="18" customHeight="1">
      <c r="A18" s="190">
        <v>12</v>
      </c>
      <c r="B18" s="194">
        <f>дети!A12</f>
        <v>0</v>
      </c>
      <c r="C18" s="191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46">
        <f t="shared" si="0"/>
        <v>0</v>
      </c>
      <c r="P18" s="47">
        <f t="shared" si="1"/>
        <v>0</v>
      </c>
      <c r="Q18" s="24" t="str">
        <f t="shared" si="2"/>
        <v>HC</v>
      </c>
      <c r="R18" s="24" t="str">
        <f t="shared" si="3"/>
        <v>HC</v>
      </c>
    </row>
    <row r="19" spans="1:18" ht="18" customHeight="1">
      <c r="A19" s="190">
        <v>13</v>
      </c>
      <c r="B19" s="194">
        <f>дети!A13</f>
        <v>0</v>
      </c>
      <c r="C19" s="191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46">
        <f t="shared" si="0"/>
        <v>0</v>
      </c>
      <c r="P19" s="47">
        <f t="shared" si="1"/>
        <v>0</v>
      </c>
      <c r="Q19" s="24" t="str">
        <f t="shared" si="2"/>
        <v>HC</v>
      </c>
      <c r="R19" s="24" t="str">
        <f t="shared" si="3"/>
        <v>HC</v>
      </c>
    </row>
    <row r="20" spans="1:18" ht="20.25" customHeight="1">
      <c r="A20" s="190">
        <v>14</v>
      </c>
      <c r="B20" s="194">
        <f>дети!A14</f>
        <v>0</v>
      </c>
      <c r="C20" s="191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46">
        <f t="shared" si="0"/>
        <v>0</v>
      </c>
      <c r="P20" s="47">
        <f t="shared" si="1"/>
        <v>0</v>
      </c>
      <c r="Q20" s="24" t="str">
        <f t="shared" si="2"/>
        <v>HC</v>
      </c>
      <c r="R20" s="24" t="str">
        <f t="shared" si="3"/>
        <v>HC</v>
      </c>
    </row>
    <row r="21" spans="1:18" ht="21.75" customHeight="1">
      <c r="A21" s="190">
        <v>15</v>
      </c>
      <c r="B21" s="194">
        <f>дети!A15</f>
        <v>0</v>
      </c>
      <c r="C21" s="191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46">
        <f t="shared" si="0"/>
        <v>0</v>
      </c>
      <c r="P21" s="47">
        <f t="shared" si="1"/>
        <v>0</v>
      </c>
      <c r="Q21" s="24" t="str">
        <f t="shared" ref="Q21:Q30" si="4">IF(O21=3,"B",IF(O21&gt;=2,"C","HC"))</f>
        <v>HC</v>
      </c>
      <c r="R21" s="24" t="str">
        <f t="shared" ref="R21:R34" si="5">IF(P21=3,"B",IF(P21&gt;=2,"C","HC"))</f>
        <v>HC</v>
      </c>
    </row>
    <row r="22" spans="1:18" ht="21.75" customHeight="1">
      <c r="A22" s="190">
        <v>16</v>
      </c>
      <c r="B22" s="194">
        <f>дети!A16</f>
        <v>0</v>
      </c>
      <c r="C22" s="191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46">
        <f t="shared" si="0"/>
        <v>0</v>
      </c>
      <c r="P22" s="47">
        <f t="shared" si="1"/>
        <v>0</v>
      </c>
      <c r="Q22" s="24" t="str">
        <f t="shared" si="4"/>
        <v>HC</v>
      </c>
      <c r="R22" s="24" t="str">
        <f t="shared" si="5"/>
        <v>HC</v>
      </c>
    </row>
    <row r="23" spans="1:18" ht="19.5" customHeight="1">
      <c r="A23" s="190">
        <v>17</v>
      </c>
      <c r="B23" s="194">
        <f>дети!A17</f>
        <v>0</v>
      </c>
      <c r="C23" s="191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46">
        <f t="shared" si="0"/>
        <v>0</v>
      </c>
      <c r="P23" s="47">
        <f t="shared" si="1"/>
        <v>0</v>
      </c>
      <c r="Q23" s="24" t="str">
        <f t="shared" si="4"/>
        <v>HC</v>
      </c>
      <c r="R23" s="24" t="str">
        <f t="shared" si="5"/>
        <v>HC</v>
      </c>
    </row>
    <row r="24" spans="1:18" ht="18" customHeight="1">
      <c r="A24" s="190">
        <v>18</v>
      </c>
      <c r="B24" s="194">
        <f>дети!A18</f>
        <v>0</v>
      </c>
      <c r="C24" s="191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46">
        <f t="shared" si="0"/>
        <v>0</v>
      </c>
      <c r="P24" s="47">
        <f t="shared" si="1"/>
        <v>0</v>
      </c>
      <c r="Q24" s="24" t="str">
        <f t="shared" si="4"/>
        <v>HC</v>
      </c>
      <c r="R24" s="24" t="str">
        <f t="shared" si="5"/>
        <v>HC</v>
      </c>
    </row>
    <row r="25" spans="1:18" ht="21" customHeight="1">
      <c r="A25" s="190">
        <v>19</v>
      </c>
      <c r="B25" s="194">
        <f>дети!A19</f>
        <v>0</v>
      </c>
      <c r="C25" s="191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46">
        <f t="shared" si="0"/>
        <v>0</v>
      </c>
      <c r="P25" s="47">
        <f t="shared" si="1"/>
        <v>0</v>
      </c>
      <c r="Q25" s="24" t="str">
        <f t="shared" si="4"/>
        <v>HC</v>
      </c>
      <c r="R25" s="24" t="str">
        <f t="shared" si="5"/>
        <v>HC</v>
      </c>
    </row>
    <row r="26" spans="1:18" ht="21" customHeight="1">
      <c r="A26" s="190">
        <v>20</v>
      </c>
      <c r="B26" s="194">
        <f>дети!A20</f>
        <v>0</v>
      </c>
      <c r="C26" s="191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46">
        <f t="shared" si="0"/>
        <v>0</v>
      </c>
      <c r="P26" s="47">
        <f t="shared" si="1"/>
        <v>0</v>
      </c>
      <c r="Q26" s="24" t="str">
        <f t="shared" si="4"/>
        <v>HC</v>
      </c>
      <c r="R26" s="24" t="str">
        <f t="shared" si="5"/>
        <v>HC</v>
      </c>
    </row>
    <row r="27" spans="1:18" ht="21" customHeight="1">
      <c r="A27" s="190">
        <v>21</v>
      </c>
      <c r="B27" s="194">
        <f>дети!A21</f>
        <v>0</v>
      </c>
      <c r="C27" s="191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46">
        <f t="shared" si="0"/>
        <v>0</v>
      </c>
      <c r="P27" s="47">
        <f t="shared" si="1"/>
        <v>0</v>
      </c>
      <c r="Q27" s="24" t="str">
        <f t="shared" si="4"/>
        <v>HC</v>
      </c>
      <c r="R27" s="24" t="str">
        <f t="shared" si="5"/>
        <v>HC</v>
      </c>
    </row>
    <row r="28" spans="1:18" ht="21" customHeight="1">
      <c r="A28" s="190">
        <v>22</v>
      </c>
      <c r="B28" s="194">
        <f>дети!A22</f>
        <v>0</v>
      </c>
      <c r="C28" s="191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46">
        <f t="shared" si="0"/>
        <v>0</v>
      </c>
      <c r="P28" s="47">
        <f t="shared" si="1"/>
        <v>0</v>
      </c>
      <c r="Q28" s="24" t="str">
        <f t="shared" si="4"/>
        <v>HC</v>
      </c>
      <c r="R28" s="24" t="str">
        <f t="shared" si="5"/>
        <v>HC</v>
      </c>
    </row>
    <row r="29" spans="1:18" ht="21" customHeight="1">
      <c r="A29" s="190">
        <v>23</v>
      </c>
      <c r="B29" s="194">
        <f>дети!A23</f>
        <v>0</v>
      </c>
      <c r="C29" s="191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46">
        <f t="shared" si="0"/>
        <v>0</v>
      </c>
      <c r="P29" s="47">
        <f t="shared" si="1"/>
        <v>0</v>
      </c>
      <c r="Q29" s="24" t="str">
        <f t="shared" si="4"/>
        <v>HC</v>
      </c>
      <c r="R29" s="24" t="str">
        <f t="shared" si="5"/>
        <v>HC</v>
      </c>
    </row>
    <row r="30" spans="1:18" ht="18.75" customHeight="1">
      <c r="A30" s="190">
        <v>24</v>
      </c>
      <c r="B30" s="194">
        <f>дети!A24</f>
        <v>0</v>
      </c>
      <c r="C30" s="191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46">
        <f t="shared" si="0"/>
        <v>0</v>
      </c>
      <c r="P30" s="47">
        <f t="shared" si="1"/>
        <v>0</v>
      </c>
      <c r="Q30" s="24" t="str">
        <f t="shared" si="4"/>
        <v>HC</v>
      </c>
      <c r="R30" s="24" t="str">
        <f t="shared" si="5"/>
        <v>HC</v>
      </c>
    </row>
    <row r="31" spans="1:18" ht="20.25" customHeight="1">
      <c r="A31" s="190">
        <v>25</v>
      </c>
      <c r="B31" s="194">
        <f>дети!A25</f>
        <v>0</v>
      </c>
      <c r="C31" s="191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46">
        <f t="shared" si="0"/>
        <v>0</v>
      </c>
      <c r="P31" s="47">
        <f t="shared" si="1"/>
        <v>0</v>
      </c>
      <c r="Q31" s="24" t="str">
        <f>IF(O31=3,"B",IF(O31&gt;=2,"C","HC"))</f>
        <v>HC</v>
      </c>
      <c r="R31" s="24" t="str">
        <f t="shared" si="5"/>
        <v>HC</v>
      </c>
    </row>
    <row r="32" spans="1:18" ht="20.25" customHeight="1">
      <c r="A32" s="190">
        <v>26</v>
      </c>
      <c r="B32" s="194">
        <f>дети!A26</f>
        <v>0</v>
      </c>
      <c r="C32" s="191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46">
        <f t="shared" si="0"/>
        <v>0</v>
      </c>
      <c r="P32" s="47">
        <f t="shared" si="1"/>
        <v>0</v>
      </c>
      <c r="Q32" s="24" t="str">
        <f>IF(O32=3,"B",IF(O32&gt;=2,"C","HC"))</f>
        <v>HC</v>
      </c>
      <c r="R32" s="24" t="str">
        <f t="shared" si="5"/>
        <v>HC</v>
      </c>
    </row>
    <row r="33" spans="1:18" ht="19.5" customHeight="1">
      <c r="A33" s="190">
        <v>27</v>
      </c>
      <c r="B33" s="194">
        <f>дети!A27</f>
        <v>0</v>
      </c>
      <c r="C33" s="191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46">
        <f t="shared" si="0"/>
        <v>0</v>
      </c>
      <c r="P33" s="47">
        <f t="shared" si="1"/>
        <v>0</v>
      </c>
      <c r="Q33" s="24" t="str">
        <f>IF(O33=3,"B",IF(O33&gt;=2,"C","HC"))</f>
        <v>HC</v>
      </c>
      <c r="R33" s="24" t="str">
        <f t="shared" si="5"/>
        <v>HC</v>
      </c>
    </row>
    <row r="34" spans="1:18" ht="19.5" customHeight="1">
      <c r="A34" s="190">
        <v>28</v>
      </c>
      <c r="B34" s="194">
        <f>дети!A28</f>
        <v>0</v>
      </c>
      <c r="C34" s="191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46">
        <f t="shared" si="0"/>
        <v>0</v>
      </c>
      <c r="P34" s="47">
        <f t="shared" si="1"/>
        <v>0</v>
      </c>
      <c r="Q34" s="24" t="str">
        <f>IF(O34=3,"B",IF(O34&gt;=2,"C","HC"))</f>
        <v>HC</v>
      </c>
      <c r="R34" s="24" t="str">
        <f t="shared" si="5"/>
        <v>HC</v>
      </c>
    </row>
    <row r="35" spans="1:18" ht="21.75" customHeight="1">
      <c r="A35" s="124" t="s">
        <v>29</v>
      </c>
      <c r="B35" s="193"/>
      <c r="C35" s="48" t="e">
        <f>SUM(C7:C34)/дети!G2</f>
        <v>#DIV/0!</v>
      </c>
      <c r="D35" s="48" t="e">
        <f>SUM(D7:D34)/дети!G2</f>
        <v>#DIV/0!</v>
      </c>
      <c r="E35" s="48" t="e">
        <f>SUM(E7:E34)/дети!G2</f>
        <v>#DIV/0!</v>
      </c>
      <c r="F35" s="48" t="e">
        <f>SUM(F7:F34)/дети!G2</f>
        <v>#DIV/0!</v>
      </c>
      <c r="G35" s="48" t="e">
        <f>SUM(G7:G34)/дети!G2</f>
        <v>#DIV/0!</v>
      </c>
      <c r="H35" s="48" t="e">
        <f>SUM(H7:H34)/дети!G2</f>
        <v>#DIV/0!</v>
      </c>
      <c r="I35" s="48" t="e">
        <f>SUM(I7:I34)/дети!G2</f>
        <v>#DIV/0!</v>
      </c>
      <c r="J35" s="48" t="e">
        <f>SUM(J7:J34)/дети!G2</f>
        <v>#DIV/0!</v>
      </c>
      <c r="K35" s="48" t="e">
        <f>SUM(K7:K34)/дети!G2</f>
        <v>#DIV/0!</v>
      </c>
      <c r="L35" s="48" t="e">
        <f>SUM(L7:L34)/дети!G2</f>
        <v>#DIV/0!</v>
      </c>
      <c r="M35" s="48" t="e">
        <f>SUM(M7:M34)/дети!G2</f>
        <v>#DIV/0!</v>
      </c>
      <c r="N35" s="48" t="e">
        <f>SUM(N7:N34)/дети!G2</f>
        <v>#DIV/0!</v>
      </c>
      <c r="O35" s="58" t="e">
        <f>SUM(O7:O34)/дети!G2</f>
        <v>#DIV/0!</v>
      </c>
      <c r="P35" s="58" t="e">
        <f>SUM(P7:P34)/дети!G2</f>
        <v>#DIV/0!</v>
      </c>
      <c r="Q35" s="9"/>
      <c r="R35" s="9"/>
    </row>
    <row r="36" spans="1:18" ht="15.75" customHeight="1">
      <c r="A36" s="49"/>
      <c r="B36" s="50" t="s">
        <v>31</v>
      </c>
      <c r="C36" s="51" t="e">
        <f>COUNTIF(C7:C34,"=3")/дети!G2</f>
        <v>#DIV/0!</v>
      </c>
      <c r="D36" s="51" t="e">
        <f>COUNTIF(D7:D34,"=3")/дети!G2</f>
        <v>#DIV/0!</v>
      </c>
      <c r="E36" s="51" t="e">
        <f>COUNTIF(E7:E34,"=3")/дети!G2</f>
        <v>#DIV/0!</v>
      </c>
      <c r="F36" s="51" t="e">
        <f>COUNTIF(F7:F34,"=3")/дети!G2</f>
        <v>#DIV/0!</v>
      </c>
      <c r="G36" s="51" t="e">
        <f>COUNTIF(G7:G34,"=3")/дети!G2</f>
        <v>#DIV/0!</v>
      </c>
      <c r="H36" s="51" t="e">
        <f>COUNTIF(H7:H34,"=3")/дети!G2</f>
        <v>#DIV/0!</v>
      </c>
      <c r="I36" s="51" t="e">
        <f>COUNTIF(I7:I34,"=3")/дети!G2</f>
        <v>#DIV/0!</v>
      </c>
      <c r="J36" s="51" t="e">
        <f>COUNTIF(J7:J34,"=3")/дети!G2</f>
        <v>#DIV/0!</v>
      </c>
      <c r="K36" s="51" t="e">
        <f>COUNTIF(K7:K34,"=3")/дети!G2</f>
        <v>#DIV/0!</v>
      </c>
      <c r="L36" s="51" t="e">
        <f>COUNTIF(L7:L34,"=3")/дети!G2</f>
        <v>#DIV/0!</v>
      </c>
      <c r="M36" s="51" t="e">
        <f>COUNTIF(M7:M34,"=3")/дети!G2</f>
        <v>#DIV/0!</v>
      </c>
      <c r="N36" s="51" t="e">
        <f>COUNTIF(N7:N34,"=3")/дети!G2</f>
        <v>#DIV/0!</v>
      </c>
      <c r="O36" s="25" t="e">
        <f>COUNTIF(O7:O34,"=3")/дети!G2</f>
        <v>#DIV/0!</v>
      </c>
      <c r="P36" s="25" t="e">
        <f>COUNTIF(P7:P34,"=3")/дети!G2</f>
        <v>#DIV/0!</v>
      </c>
      <c r="Q36" s="9"/>
      <c r="R36" s="9"/>
    </row>
    <row r="37" spans="1:18" ht="15.75" customHeight="1">
      <c r="A37" s="49"/>
      <c r="B37" s="52" t="s">
        <v>32</v>
      </c>
      <c r="C37" s="51" t="e">
        <f>COUNTIF(C7:C34,"=2")/дети!G2</f>
        <v>#DIV/0!</v>
      </c>
      <c r="D37" s="51" t="e">
        <f>COUNTIF(D7:D34,"=2")/дети!G2</f>
        <v>#DIV/0!</v>
      </c>
      <c r="E37" s="51" t="e">
        <f>COUNTIF(E7:E34,"=2")/дети!G2</f>
        <v>#DIV/0!</v>
      </c>
      <c r="F37" s="51" t="e">
        <f>COUNTIF(F7:F34,"=2")/дети!G2</f>
        <v>#DIV/0!</v>
      </c>
      <c r="G37" s="51" t="e">
        <f>COUNTIF(G7:G34,"=2")/дети!G2</f>
        <v>#DIV/0!</v>
      </c>
      <c r="H37" s="51" t="e">
        <f>COUNTIF(H7:H34,"=2")/дети!G2</f>
        <v>#DIV/0!</v>
      </c>
      <c r="I37" s="51" t="e">
        <f>COUNTIF(I7:I34,"=2")/дети!G2</f>
        <v>#DIV/0!</v>
      </c>
      <c r="J37" s="51" t="e">
        <f>COUNTIF(J7:J34,"=2")/дети!G2</f>
        <v>#DIV/0!</v>
      </c>
      <c r="K37" s="51" t="e">
        <f>COUNTIF(K7:K34,"=2")/дети!G2</f>
        <v>#DIV/0!</v>
      </c>
      <c r="L37" s="51" t="e">
        <f>COUNTIF(L7:L34,"=2")/дети!G2</f>
        <v>#DIV/0!</v>
      </c>
      <c r="M37" s="51" t="e">
        <f>COUNTIF(M7:M34,"=2")/дети!G2</f>
        <v>#DIV/0!</v>
      </c>
      <c r="N37" s="51" t="e">
        <f>COUNTIF(N7:N34,"=2")/дети!G2</f>
        <v>#DIV/0!</v>
      </c>
      <c r="O37" s="25" t="e">
        <f>100%-(O38+O36)</f>
        <v>#DIV/0!</v>
      </c>
      <c r="P37" s="25" t="e">
        <f>100%-(P38+P36)</f>
        <v>#DIV/0!</v>
      </c>
      <c r="Q37" s="9"/>
      <c r="R37" s="9"/>
    </row>
    <row r="38" spans="1:18" ht="15.75" customHeight="1">
      <c r="A38" s="49"/>
      <c r="B38" s="50" t="s">
        <v>30</v>
      </c>
      <c r="C38" s="51" t="e">
        <f>COUNTIF(C7:C34,"=1")/дети!G2</f>
        <v>#DIV/0!</v>
      </c>
      <c r="D38" s="51" t="e">
        <f>COUNTIF(D7:D34,"=1")/дети!G2</f>
        <v>#DIV/0!</v>
      </c>
      <c r="E38" s="51" t="e">
        <f>COUNTIF(E7:E34,"=1")/дети!G2</f>
        <v>#DIV/0!</v>
      </c>
      <c r="F38" s="51" t="e">
        <f>COUNTIF(F7:F34,"=1")/дети!G2</f>
        <v>#DIV/0!</v>
      </c>
      <c r="G38" s="51" t="e">
        <f>COUNTIF(G7:G34,"=1")/дети!G2</f>
        <v>#DIV/0!</v>
      </c>
      <c r="H38" s="51" t="e">
        <f>COUNTIF(H7:H34,"=1")/дети!G2</f>
        <v>#DIV/0!</v>
      </c>
      <c r="I38" s="51" t="e">
        <f>COUNTIF(I7:I34,"=1")/дети!G2</f>
        <v>#DIV/0!</v>
      </c>
      <c r="J38" s="51" t="e">
        <f>COUNTIF(J7:J34,"=1")/дети!G2</f>
        <v>#DIV/0!</v>
      </c>
      <c r="K38" s="51" t="e">
        <f>COUNTIF(K7:K34,"=1")/дети!G2</f>
        <v>#DIV/0!</v>
      </c>
      <c r="L38" s="51" t="e">
        <f>COUNTIF(L7:L34,"=1")/дети!G2</f>
        <v>#DIV/0!</v>
      </c>
      <c r="M38" s="51" t="e">
        <f>COUNTIF(M7:M34,"=1")/дети!G2</f>
        <v>#DIV/0!</v>
      </c>
      <c r="N38" s="51" t="e">
        <f>COUNTIF(N7:N34,"=1")/дети!G2</f>
        <v>#DIV/0!</v>
      </c>
      <c r="O38" s="30" t="e">
        <f>COUNTIF(O7:O34,"&lt;2")/дети!G2</f>
        <v>#DIV/0!</v>
      </c>
      <c r="P38" s="30" t="e">
        <f>COUNTIF(P7:P34,"&lt;2")/дети!G2</f>
        <v>#DIV/0!</v>
      </c>
      <c r="Q38" s="9"/>
      <c r="R38" s="9"/>
    </row>
    <row r="42" spans="1:18" ht="18">
      <c r="M42" s="29"/>
    </row>
  </sheetData>
  <mergeCells count="12">
    <mergeCell ref="A1:R1"/>
    <mergeCell ref="Q5:R5"/>
    <mergeCell ref="M5:N5"/>
    <mergeCell ref="O5:P5"/>
    <mergeCell ref="A35:B35"/>
    <mergeCell ref="G5:H5"/>
    <mergeCell ref="I5:J5"/>
    <mergeCell ref="K5:L5"/>
    <mergeCell ref="A5:A6"/>
    <mergeCell ref="B5:B6"/>
    <mergeCell ref="C5:D5"/>
    <mergeCell ref="E5:F5"/>
  </mergeCells>
  <phoneticPr fontId="0" type="noConversion"/>
  <pageMargins left="0.25" right="0.25" top="0.17" bottom="0.25" header="0.3" footer="0.3"/>
  <pageSetup paperSize="9" scale="62" orientation="landscape" verticalDpi="0" r:id="rId1"/>
  <rowBreaks count="2" manualBreakCount="2">
    <brk id="38" max="16383" man="1"/>
    <brk id="53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topLeftCell="A7" zoomScale="70" zoomScaleNormal="70" zoomScalePageLayoutView="90" workbookViewId="0">
      <selection activeCell="C8" sqref="C8:R35"/>
    </sheetView>
  </sheetViews>
  <sheetFormatPr defaultColWidth="8.85546875" defaultRowHeight="15.75" customHeight="1"/>
  <cols>
    <col min="1" max="1" width="6.42578125" style="16" customWidth="1"/>
    <col min="2" max="2" width="26.42578125" style="16" customWidth="1"/>
    <col min="3" max="3" width="6.42578125" style="16" customWidth="1"/>
    <col min="4" max="4" width="10.42578125" style="16" customWidth="1"/>
    <col min="5" max="5" width="8.7109375" style="16" customWidth="1"/>
    <col min="6" max="6" width="12.5703125" style="16" customWidth="1"/>
    <col min="7" max="7" width="9.5703125" style="16" customWidth="1"/>
    <col min="8" max="8" width="14.7109375" style="16" customWidth="1"/>
    <col min="9" max="10" width="8.7109375" style="16" customWidth="1"/>
    <col min="11" max="12" width="9" style="16" customWidth="1"/>
    <col min="13" max="13" width="8.140625" style="16" customWidth="1"/>
    <col min="14" max="14" width="15.140625" style="16" customWidth="1"/>
    <col min="15" max="15" width="12.85546875" style="16" customWidth="1"/>
    <col min="16" max="16" width="10.7109375" style="16" customWidth="1"/>
    <col min="17" max="17" width="12.140625" style="16" customWidth="1"/>
    <col min="18" max="18" width="8.42578125" style="16" customWidth="1"/>
    <col min="19" max="19" width="7.28515625" style="16" customWidth="1"/>
    <col min="20" max="20" width="8.85546875" style="16" customWidth="1"/>
    <col min="21" max="21" width="6.85546875" style="16" customWidth="1"/>
    <col min="22" max="22" width="6.7109375" style="16" customWidth="1"/>
    <col min="23" max="16384" width="8.85546875" style="16"/>
  </cols>
  <sheetData>
    <row r="1" spans="1:22" s="20" customFormat="1" ht="20.25">
      <c r="A1" s="188" t="str">
        <f>дети!A30</f>
        <v>Мониторинг образовательного процесса группы №___ (подготовительная)  на  20___-20___ уч год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</row>
    <row r="2" spans="1:22" s="20" customFormat="1" ht="18.75">
      <c r="A2" s="6"/>
      <c r="B2" s="38" t="str">
        <f>дети!A31</f>
        <v>Воспитатель: ____________</v>
      </c>
      <c r="C2" s="6"/>
      <c r="D2" s="6"/>
      <c r="E2" s="6"/>
      <c r="F2" s="6"/>
      <c r="G2" s="6"/>
    </row>
    <row r="3" spans="1:22" s="20" customFormat="1" ht="18.75">
      <c r="A3" s="6"/>
      <c r="B3" s="38" t="str">
        <f>дети!A32</f>
        <v>Воспитатель: ______________</v>
      </c>
      <c r="C3" s="6"/>
      <c r="D3" s="6"/>
      <c r="E3" s="6"/>
      <c r="F3" s="6"/>
      <c r="G3" s="6"/>
    </row>
    <row r="4" spans="1:22" ht="30.75" customHeight="1">
      <c r="C4" s="40" t="s">
        <v>40</v>
      </c>
      <c r="F4" s="17"/>
    </row>
    <row r="5" spans="1:22" ht="12.75">
      <c r="A5" s="129" t="s">
        <v>15</v>
      </c>
      <c r="B5" s="129" t="s">
        <v>12</v>
      </c>
      <c r="C5" s="127" t="s">
        <v>51</v>
      </c>
      <c r="D5" s="127"/>
      <c r="E5" s="127" t="s">
        <v>62</v>
      </c>
      <c r="F5" s="127"/>
      <c r="G5" s="127" t="s">
        <v>83</v>
      </c>
      <c r="H5" s="127"/>
      <c r="I5" s="127" t="s">
        <v>52</v>
      </c>
      <c r="J5" s="127"/>
      <c r="K5" s="127" t="s">
        <v>82</v>
      </c>
      <c r="L5" s="127"/>
      <c r="M5" s="127" t="s">
        <v>53</v>
      </c>
      <c r="N5" s="127"/>
      <c r="O5" s="127" t="s">
        <v>81</v>
      </c>
      <c r="P5" s="127"/>
      <c r="Q5" s="127" t="s">
        <v>63</v>
      </c>
      <c r="R5" s="127"/>
      <c r="S5" s="130" t="s">
        <v>16</v>
      </c>
      <c r="T5" s="131"/>
      <c r="U5" s="128" t="s">
        <v>14</v>
      </c>
      <c r="V5" s="128"/>
    </row>
    <row r="6" spans="1:22" ht="274.5" customHeight="1">
      <c r="A6" s="129"/>
      <c r="B6" s="129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32"/>
      <c r="T6" s="133"/>
      <c r="U6" s="128"/>
      <c r="V6" s="128"/>
    </row>
    <row r="7" spans="1:22" ht="18.75">
      <c r="A7" s="129"/>
      <c r="B7" s="197"/>
      <c r="C7" s="80" t="s">
        <v>10</v>
      </c>
      <c r="D7" s="80" t="s">
        <v>11</v>
      </c>
      <c r="E7" s="80" t="s">
        <v>10</v>
      </c>
      <c r="F7" s="80" t="s">
        <v>11</v>
      </c>
      <c r="G7" s="80" t="s">
        <v>10</v>
      </c>
      <c r="H7" s="81" t="s">
        <v>11</v>
      </c>
      <c r="I7" s="80" t="s">
        <v>10</v>
      </c>
      <c r="J7" s="81" t="s">
        <v>11</v>
      </c>
      <c r="K7" s="81" t="s">
        <v>10</v>
      </c>
      <c r="L7" s="80" t="s">
        <v>11</v>
      </c>
      <c r="M7" s="80" t="s">
        <v>10</v>
      </c>
      <c r="N7" s="80" t="s">
        <v>11</v>
      </c>
      <c r="O7" s="80" t="s">
        <v>10</v>
      </c>
      <c r="P7" s="80" t="s">
        <v>11</v>
      </c>
      <c r="Q7" s="80" t="s">
        <v>10</v>
      </c>
      <c r="R7" s="80" t="s">
        <v>11</v>
      </c>
      <c r="S7" s="82" t="s">
        <v>10</v>
      </c>
      <c r="T7" s="83" t="s">
        <v>11</v>
      </c>
      <c r="U7" s="84" t="s">
        <v>10</v>
      </c>
      <c r="V7" s="84" t="s">
        <v>11</v>
      </c>
    </row>
    <row r="8" spans="1:22" ht="18.75">
      <c r="A8" s="195">
        <v>1</v>
      </c>
      <c r="B8" s="199">
        <f>дети!A1</f>
        <v>0</v>
      </c>
      <c r="C8" s="196">
        <v>0</v>
      </c>
      <c r="D8" s="196">
        <v>0</v>
      </c>
      <c r="E8" s="196">
        <v>0</v>
      </c>
      <c r="F8" s="196">
        <v>0</v>
      </c>
      <c r="G8" s="196">
        <v>0</v>
      </c>
      <c r="H8" s="196">
        <v>0</v>
      </c>
      <c r="I8" s="196">
        <v>0</v>
      </c>
      <c r="J8" s="196">
        <v>0</v>
      </c>
      <c r="K8" s="196">
        <v>0</v>
      </c>
      <c r="L8" s="196">
        <v>0</v>
      </c>
      <c r="M8" s="196">
        <v>0</v>
      </c>
      <c r="N8" s="196">
        <v>0</v>
      </c>
      <c r="O8" s="196">
        <v>0</v>
      </c>
      <c r="P8" s="196">
        <v>0</v>
      </c>
      <c r="Q8" s="196">
        <v>0</v>
      </c>
      <c r="R8" s="196">
        <v>0</v>
      </c>
      <c r="S8" s="85">
        <f>(C8+E8+G8+I8+K8+M8+O8+Q8)/8</f>
        <v>0</v>
      </c>
      <c r="T8" s="86">
        <f>(D8+F8+H8+J8+L8+N8+P8+R8)/8</f>
        <v>0</v>
      </c>
      <c r="U8" s="87" t="str">
        <f>IF(S8=3,"B",IF(S8&gt;=2,"C","HC"))</f>
        <v>HC</v>
      </c>
      <c r="V8" s="87" t="str">
        <f>IF(T8=3,"B",IF(T8&gt;=2,"C","HC"))</f>
        <v>HC</v>
      </c>
    </row>
    <row r="9" spans="1:22" ht="18.75">
      <c r="A9" s="195">
        <v>2</v>
      </c>
      <c r="B9" s="199">
        <f>дети!A2</f>
        <v>0</v>
      </c>
      <c r="C9" s="196">
        <v>0</v>
      </c>
      <c r="D9" s="196">
        <v>0</v>
      </c>
      <c r="E9" s="196">
        <v>0</v>
      </c>
      <c r="F9" s="196">
        <v>0</v>
      </c>
      <c r="G9" s="196">
        <v>0</v>
      </c>
      <c r="H9" s="196">
        <v>0</v>
      </c>
      <c r="I9" s="196">
        <v>0</v>
      </c>
      <c r="J9" s="196">
        <v>0</v>
      </c>
      <c r="K9" s="196">
        <v>0</v>
      </c>
      <c r="L9" s="196">
        <v>0</v>
      </c>
      <c r="M9" s="196">
        <v>0</v>
      </c>
      <c r="N9" s="196">
        <v>0</v>
      </c>
      <c r="O9" s="196">
        <v>0</v>
      </c>
      <c r="P9" s="196">
        <v>0</v>
      </c>
      <c r="Q9" s="196">
        <v>0</v>
      </c>
      <c r="R9" s="196">
        <v>0</v>
      </c>
      <c r="S9" s="85">
        <f t="shared" ref="S9:S35" si="0">(C9+E9+G9+I9+K9+M9+O9+Q9)/8</f>
        <v>0</v>
      </c>
      <c r="T9" s="86">
        <f t="shared" ref="T9:T35" si="1">(D9+F9+H9+J9+L9+N9+P9+R9)/8</f>
        <v>0</v>
      </c>
      <c r="U9" s="87" t="str">
        <f t="shared" ref="U9:U21" si="2">IF(S9=3,"B",IF(S9&gt;=2,"C","HC"))</f>
        <v>HC</v>
      </c>
      <c r="V9" s="87" t="str">
        <f t="shared" ref="V9:V21" si="3">IF(T9=3,"B",IF(T9&gt;=2,"C","HC"))</f>
        <v>HC</v>
      </c>
    </row>
    <row r="10" spans="1:22" ht="18.75">
      <c r="A10" s="195">
        <v>3</v>
      </c>
      <c r="B10" s="199">
        <f>дети!A3</f>
        <v>0</v>
      </c>
      <c r="C10" s="196">
        <v>0</v>
      </c>
      <c r="D10" s="196">
        <v>0</v>
      </c>
      <c r="E10" s="196">
        <v>0</v>
      </c>
      <c r="F10" s="196">
        <v>0</v>
      </c>
      <c r="G10" s="196">
        <v>0</v>
      </c>
      <c r="H10" s="196">
        <v>0</v>
      </c>
      <c r="I10" s="196">
        <v>0</v>
      </c>
      <c r="J10" s="196">
        <v>0</v>
      </c>
      <c r="K10" s="196">
        <v>0</v>
      </c>
      <c r="L10" s="196">
        <v>0</v>
      </c>
      <c r="M10" s="196">
        <v>0</v>
      </c>
      <c r="N10" s="196">
        <v>0</v>
      </c>
      <c r="O10" s="196">
        <v>0</v>
      </c>
      <c r="P10" s="196">
        <v>0</v>
      </c>
      <c r="Q10" s="196">
        <v>0</v>
      </c>
      <c r="R10" s="196">
        <v>0</v>
      </c>
      <c r="S10" s="85">
        <f t="shared" si="0"/>
        <v>0</v>
      </c>
      <c r="T10" s="86">
        <f t="shared" si="1"/>
        <v>0</v>
      </c>
      <c r="U10" s="87" t="str">
        <f t="shared" si="2"/>
        <v>HC</v>
      </c>
      <c r="V10" s="87" t="str">
        <f t="shared" si="3"/>
        <v>HC</v>
      </c>
    </row>
    <row r="11" spans="1:22" ht="19.5" customHeight="1">
      <c r="A11" s="195">
        <v>4</v>
      </c>
      <c r="B11" s="199">
        <f>дети!A4</f>
        <v>0</v>
      </c>
      <c r="C11" s="196">
        <v>0</v>
      </c>
      <c r="D11" s="196">
        <v>0</v>
      </c>
      <c r="E11" s="196">
        <v>0</v>
      </c>
      <c r="F11" s="196">
        <v>0</v>
      </c>
      <c r="G11" s="196">
        <v>0</v>
      </c>
      <c r="H11" s="196">
        <v>0</v>
      </c>
      <c r="I11" s="196">
        <v>0</v>
      </c>
      <c r="J11" s="196">
        <v>0</v>
      </c>
      <c r="K11" s="196">
        <v>0</v>
      </c>
      <c r="L11" s="196">
        <v>0</v>
      </c>
      <c r="M11" s="196">
        <v>0</v>
      </c>
      <c r="N11" s="196">
        <v>0</v>
      </c>
      <c r="O11" s="196">
        <v>0</v>
      </c>
      <c r="P11" s="196">
        <v>0</v>
      </c>
      <c r="Q11" s="196">
        <v>0</v>
      </c>
      <c r="R11" s="196">
        <v>0</v>
      </c>
      <c r="S11" s="85">
        <f t="shared" si="0"/>
        <v>0</v>
      </c>
      <c r="T11" s="86">
        <f t="shared" si="1"/>
        <v>0</v>
      </c>
      <c r="U11" s="87" t="str">
        <f t="shared" si="2"/>
        <v>HC</v>
      </c>
      <c r="V11" s="87" t="str">
        <f t="shared" si="3"/>
        <v>HC</v>
      </c>
    </row>
    <row r="12" spans="1:22" ht="18.75">
      <c r="A12" s="195">
        <v>5</v>
      </c>
      <c r="B12" s="199">
        <f>дети!A5</f>
        <v>0</v>
      </c>
      <c r="C12" s="196">
        <v>0</v>
      </c>
      <c r="D12" s="196">
        <v>0</v>
      </c>
      <c r="E12" s="196">
        <v>0</v>
      </c>
      <c r="F12" s="196">
        <v>0</v>
      </c>
      <c r="G12" s="196">
        <v>0</v>
      </c>
      <c r="H12" s="196">
        <v>0</v>
      </c>
      <c r="I12" s="196">
        <v>0</v>
      </c>
      <c r="J12" s="196">
        <v>0</v>
      </c>
      <c r="K12" s="196">
        <v>0</v>
      </c>
      <c r="L12" s="196">
        <v>0</v>
      </c>
      <c r="M12" s="196">
        <v>0</v>
      </c>
      <c r="N12" s="196">
        <v>0</v>
      </c>
      <c r="O12" s="196">
        <v>0</v>
      </c>
      <c r="P12" s="196">
        <v>0</v>
      </c>
      <c r="Q12" s="196">
        <v>0</v>
      </c>
      <c r="R12" s="196">
        <v>0</v>
      </c>
      <c r="S12" s="85">
        <f t="shared" si="0"/>
        <v>0</v>
      </c>
      <c r="T12" s="86">
        <f t="shared" si="1"/>
        <v>0</v>
      </c>
      <c r="U12" s="87" t="str">
        <f t="shared" si="2"/>
        <v>HC</v>
      </c>
      <c r="V12" s="87" t="str">
        <f t="shared" si="3"/>
        <v>HC</v>
      </c>
    </row>
    <row r="13" spans="1:22" ht="19.5" customHeight="1">
      <c r="A13" s="195">
        <v>6</v>
      </c>
      <c r="B13" s="199">
        <f>дети!A6</f>
        <v>0</v>
      </c>
      <c r="C13" s="196">
        <v>0</v>
      </c>
      <c r="D13" s="196">
        <v>0</v>
      </c>
      <c r="E13" s="196">
        <v>0</v>
      </c>
      <c r="F13" s="196">
        <v>0</v>
      </c>
      <c r="G13" s="196">
        <v>0</v>
      </c>
      <c r="H13" s="196">
        <v>0</v>
      </c>
      <c r="I13" s="196">
        <v>0</v>
      </c>
      <c r="J13" s="196">
        <v>0</v>
      </c>
      <c r="K13" s="196">
        <v>0</v>
      </c>
      <c r="L13" s="196">
        <v>0</v>
      </c>
      <c r="M13" s="196">
        <v>0</v>
      </c>
      <c r="N13" s="196">
        <v>0</v>
      </c>
      <c r="O13" s="196">
        <v>0</v>
      </c>
      <c r="P13" s="196">
        <v>0</v>
      </c>
      <c r="Q13" s="196">
        <v>0</v>
      </c>
      <c r="R13" s="196">
        <v>0</v>
      </c>
      <c r="S13" s="85">
        <f t="shared" si="0"/>
        <v>0</v>
      </c>
      <c r="T13" s="86">
        <f t="shared" si="1"/>
        <v>0</v>
      </c>
      <c r="U13" s="87" t="str">
        <f t="shared" si="2"/>
        <v>HC</v>
      </c>
      <c r="V13" s="87" t="str">
        <f t="shared" si="3"/>
        <v>HC</v>
      </c>
    </row>
    <row r="14" spans="1:22" ht="17.25" customHeight="1">
      <c r="A14" s="195">
        <v>7</v>
      </c>
      <c r="B14" s="199">
        <f>дети!A7</f>
        <v>0</v>
      </c>
      <c r="C14" s="196">
        <v>0</v>
      </c>
      <c r="D14" s="196">
        <v>0</v>
      </c>
      <c r="E14" s="196">
        <v>0</v>
      </c>
      <c r="F14" s="196">
        <v>0</v>
      </c>
      <c r="G14" s="196">
        <v>0</v>
      </c>
      <c r="H14" s="196">
        <v>0</v>
      </c>
      <c r="I14" s="196">
        <v>0</v>
      </c>
      <c r="J14" s="196">
        <v>0</v>
      </c>
      <c r="K14" s="196">
        <v>0</v>
      </c>
      <c r="L14" s="196">
        <v>0</v>
      </c>
      <c r="M14" s="196">
        <v>0</v>
      </c>
      <c r="N14" s="196">
        <v>0</v>
      </c>
      <c r="O14" s="196">
        <v>0</v>
      </c>
      <c r="P14" s="196">
        <v>0</v>
      </c>
      <c r="Q14" s="196">
        <v>0</v>
      </c>
      <c r="R14" s="196">
        <v>0</v>
      </c>
      <c r="S14" s="85">
        <f t="shared" si="0"/>
        <v>0</v>
      </c>
      <c r="T14" s="86">
        <f t="shared" si="1"/>
        <v>0</v>
      </c>
      <c r="U14" s="87" t="str">
        <f t="shared" si="2"/>
        <v>HC</v>
      </c>
      <c r="V14" s="87" t="str">
        <f t="shared" si="3"/>
        <v>HC</v>
      </c>
    </row>
    <row r="15" spans="1:22" ht="19.5" customHeight="1">
      <c r="A15" s="195">
        <v>8</v>
      </c>
      <c r="B15" s="199">
        <f>дети!A8</f>
        <v>0</v>
      </c>
      <c r="C15" s="196">
        <v>0</v>
      </c>
      <c r="D15" s="196">
        <v>0</v>
      </c>
      <c r="E15" s="196">
        <v>0</v>
      </c>
      <c r="F15" s="196">
        <v>0</v>
      </c>
      <c r="G15" s="196">
        <v>0</v>
      </c>
      <c r="H15" s="196">
        <v>0</v>
      </c>
      <c r="I15" s="196">
        <v>0</v>
      </c>
      <c r="J15" s="196">
        <v>0</v>
      </c>
      <c r="K15" s="196">
        <v>0</v>
      </c>
      <c r="L15" s="196">
        <v>0</v>
      </c>
      <c r="M15" s="196">
        <v>0</v>
      </c>
      <c r="N15" s="196">
        <v>0</v>
      </c>
      <c r="O15" s="196">
        <v>0</v>
      </c>
      <c r="P15" s="196">
        <v>0</v>
      </c>
      <c r="Q15" s="196">
        <v>0</v>
      </c>
      <c r="R15" s="196">
        <v>0</v>
      </c>
      <c r="S15" s="85">
        <f t="shared" si="0"/>
        <v>0</v>
      </c>
      <c r="T15" s="86">
        <f t="shared" si="1"/>
        <v>0</v>
      </c>
      <c r="U15" s="87" t="str">
        <f t="shared" si="2"/>
        <v>HC</v>
      </c>
      <c r="V15" s="87" t="str">
        <f t="shared" si="3"/>
        <v>HC</v>
      </c>
    </row>
    <row r="16" spans="1:22" ht="18.75">
      <c r="A16" s="195">
        <v>9</v>
      </c>
      <c r="B16" s="199">
        <f>дети!A9</f>
        <v>0</v>
      </c>
      <c r="C16" s="196">
        <v>0</v>
      </c>
      <c r="D16" s="196">
        <v>0</v>
      </c>
      <c r="E16" s="196">
        <v>0</v>
      </c>
      <c r="F16" s="196">
        <v>0</v>
      </c>
      <c r="G16" s="196">
        <v>0</v>
      </c>
      <c r="H16" s="196">
        <v>0</v>
      </c>
      <c r="I16" s="196">
        <v>0</v>
      </c>
      <c r="J16" s="196">
        <v>0</v>
      </c>
      <c r="K16" s="196">
        <v>0</v>
      </c>
      <c r="L16" s="196">
        <v>0</v>
      </c>
      <c r="M16" s="196">
        <v>0</v>
      </c>
      <c r="N16" s="196">
        <v>0</v>
      </c>
      <c r="O16" s="196">
        <v>0</v>
      </c>
      <c r="P16" s="196">
        <v>0</v>
      </c>
      <c r="Q16" s="196">
        <v>0</v>
      </c>
      <c r="R16" s="196">
        <v>0</v>
      </c>
      <c r="S16" s="85">
        <f t="shared" si="0"/>
        <v>0</v>
      </c>
      <c r="T16" s="86">
        <f t="shared" si="1"/>
        <v>0</v>
      </c>
      <c r="U16" s="87" t="str">
        <f t="shared" si="2"/>
        <v>HC</v>
      </c>
      <c r="V16" s="87" t="str">
        <f t="shared" si="3"/>
        <v>HC</v>
      </c>
    </row>
    <row r="17" spans="1:22" ht="19.5" customHeight="1">
      <c r="A17" s="195">
        <v>10</v>
      </c>
      <c r="B17" s="199">
        <f>дети!A10</f>
        <v>0</v>
      </c>
      <c r="C17" s="196">
        <v>0</v>
      </c>
      <c r="D17" s="196">
        <v>0</v>
      </c>
      <c r="E17" s="196">
        <v>0</v>
      </c>
      <c r="F17" s="196">
        <v>0</v>
      </c>
      <c r="G17" s="196">
        <v>0</v>
      </c>
      <c r="H17" s="196">
        <v>0</v>
      </c>
      <c r="I17" s="196">
        <v>0</v>
      </c>
      <c r="J17" s="196">
        <v>0</v>
      </c>
      <c r="K17" s="196">
        <v>0</v>
      </c>
      <c r="L17" s="196">
        <v>0</v>
      </c>
      <c r="M17" s="196">
        <v>0</v>
      </c>
      <c r="N17" s="196">
        <v>0</v>
      </c>
      <c r="O17" s="196">
        <v>0</v>
      </c>
      <c r="P17" s="196">
        <v>0</v>
      </c>
      <c r="Q17" s="196">
        <v>0</v>
      </c>
      <c r="R17" s="196">
        <v>0</v>
      </c>
      <c r="S17" s="85">
        <f t="shared" si="0"/>
        <v>0</v>
      </c>
      <c r="T17" s="86">
        <f t="shared" si="1"/>
        <v>0</v>
      </c>
      <c r="U17" s="87" t="str">
        <f t="shared" si="2"/>
        <v>HC</v>
      </c>
      <c r="V17" s="87" t="str">
        <f t="shared" si="3"/>
        <v>HC</v>
      </c>
    </row>
    <row r="18" spans="1:22" ht="18.75">
      <c r="A18" s="195">
        <v>11</v>
      </c>
      <c r="B18" s="199">
        <f>дети!A11</f>
        <v>0</v>
      </c>
      <c r="C18" s="196">
        <v>0</v>
      </c>
      <c r="D18" s="196">
        <v>0</v>
      </c>
      <c r="E18" s="196">
        <v>0</v>
      </c>
      <c r="F18" s="196">
        <v>0</v>
      </c>
      <c r="G18" s="196">
        <v>0</v>
      </c>
      <c r="H18" s="196">
        <v>0</v>
      </c>
      <c r="I18" s="196">
        <v>0</v>
      </c>
      <c r="J18" s="196">
        <v>0</v>
      </c>
      <c r="K18" s="196">
        <v>0</v>
      </c>
      <c r="L18" s="196">
        <v>0</v>
      </c>
      <c r="M18" s="196">
        <v>0</v>
      </c>
      <c r="N18" s="196">
        <v>0</v>
      </c>
      <c r="O18" s="196">
        <v>0</v>
      </c>
      <c r="P18" s="196">
        <v>0</v>
      </c>
      <c r="Q18" s="196">
        <v>0</v>
      </c>
      <c r="R18" s="196">
        <v>0</v>
      </c>
      <c r="S18" s="85">
        <f t="shared" si="0"/>
        <v>0</v>
      </c>
      <c r="T18" s="86">
        <f t="shared" si="1"/>
        <v>0</v>
      </c>
      <c r="U18" s="87" t="str">
        <f t="shared" si="2"/>
        <v>HC</v>
      </c>
      <c r="V18" s="87" t="str">
        <f t="shared" si="3"/>
        <v>HC</v>
      </c>
    </row>
    <row r="19" spans="1:22" ht="18.75">
      <c r="A19" s="195">
        <v>12</v>
      </c>
      <c r="B19" s="199">
        <f>дети!A12</f>
        <v>0</v>
      </c>
      <c r="C19" s="196">
        <v>0</v>
      </c>
      <c r="D19" s="196">
        <v>0</v>
      </c>
      <c r="E19" s="196">
        <v>0</v>
      </c>
      <c r="F19" s="196">
        <v>0</v>
      </c>
      <c r="G19" s="196">
        <v>0</v>
      </c>
      <c r="H19" s="196">
        <v>0</v>
      </c>
      <c r="I19" s="196">
        <v>0</v>
      </c>
      <c r="J19" s="196">
        <v>0</v>
      </c>
      <c r="K19" s="196">
        <v>0</v>
      </c>
      <c r="L19" s="196">
        <v>0</v>
      </c>
      <c r="M19" s="196">
        <v>0</v>
      </c>
      <c r="N19" s="196">
        <v>0</v>
      </c>
      <c r="O19" s="196">
        <v>0</v>
      </c>
      <c r="P19" s="196">
        <v>0</v>
      </c>
      <c r="Q19" s="196">
        <v>0</v>
      </c>
      <c r="R19" s="196">
        <v>0</v>
      </c>
      <c r="S19" s="85">
        <f t="shared" si="0"/>
        <v>0</v>
      </c>
      <c r="T19" s="86">
        <f t="shared" si="1"/>
        <v>0</v>
      </c>
      <c r="U19" s="87" t="str">
        <f t="shared" si="2"/>
        <v>HC</v>
      </c>
      <c r="V19" s="87" t="str">
        <f t="shared" si="3"/>
        <v>HC</v>
      </c>
    </row>
    <row r="20" spans="1:22" ht="17.25" customHeight="1">
      <c r="A20" s="195">
        <v>13</v>
      </c>
      <c r="B20" s="199">
        <f>дети!A13</f>
        <v>0</v>
      </c>
      <c r="C20" s="196">
        <v>0</v>
      </c>
      <c r="D20" s="196">
        <v>0</v>
      </c>
      <c r="E20" s="196">
        <v>0</v>
      </c>
      <c r="F20" s="196">
        <v>0</v>
      </c>
      <c r="G20" s="196">
        <v>0</v>
      </c>
      <c r="H20" s="196">
        <v>0</v>
      </c>
      <c r="I20" s="196">
        <v>0</v>
      </c>
      <c r="J20" s="196">
        <v>0</v>
      </c>
      <c r="K20" s="196">
        <v>0</v>
      </c>
      <c r="L20" s="196">
        <v>0</v>
      </c>
      <c r="M20" s="196">
        <v>0</v>
      </c>
      <c r="N20" s="196">
        <v>0</v>
      </c>
      <c r="O20" s="196">
        <v>0</v>
      </c>
      <c r="P20" s="196">
        <v>0</v>
      </c>
      <c r="Q20" s="196">
        <v>0</v>
      </c>
      <c r="R20" s="196">
        <v>0</v>
      </c>
      <c r="S20" s="85">
        <f t="shared" si="0"/>
        <v>0</v>
      </c>
      <c r="T20" s="86">
        <f t="shared" si="1"/>
        <v>0</v>
      </c>
      <c r="U20" s="87" t="str">
        <f t="shared" si="2"/>
        <v>HC</v>
      </c>
      <c r="V20" s="87" t="str">
        <f t="shared" si="3"/>
        <v>HC</v>
      </c>
    </row>
    <row r="21" spans="1:22" ht="19.5" customHeight="1">
      <c r="A21" s="195">
        <v>14</v>
      </c>
      <c r="B21" s="199">
        <f>дети!A14</f>
        <v>0</v>
      </c>
      <c r="C21" s="196">
        <v>0</v>
      </c>
      <c r="D21" s="196">
        <v>0</v>
      </c>
      <c r="E21" s="196">
        <v>0</v>
      </c>
      <c r="F21" s="196">
        <v>0</v>
      </c>
      <c r="G21" s="196">
        <v>0</v>
      </c>
      <c r="H21" s="196">
        <v>0</v>
      </c>
      <c r="I21" s="196">
        <v>0</v>
      </c>
      <c r="J21" s="196">
        <v>0</v>
      </c>
      <c r="K21" s="196">
        <v>0</v>
      </c>
      <c r="L21" s="196">
        <v>0</v>
      </c>
      <c r="M21" s="196">
        <v>0</v>
      </c>
      <c r="N21" s="196">
        <v>0</v>
      </c>
      <c r="O21" s="196">
        <v>0</v>
      </c>
      <c r="P21" s="196">
        <v>0</v>
      </c>
      <c r="Q21" s="196">
        <v>0</v>
      </c>
      <c r="R21" s="196">
        <v>0</v>
      </c>
      <c r="S21" s="85">
        <f t="shared" si="0"/>
        <v>0</v>
      </c>
      <c r="T21" s="86">
        <f t="shared" si="1"/>
        <v>0</v>
      </c>
      <c r="U21" s="87" t="str">
        <f t="shared" si="2"/>
        <v>HC</v>
      </c>
      <c r="V21" s="87" t="str">
        <f t="shared" si="3"/>
        <v>HC</v>
      </c>
    </row>
    <row r="22" spans="1:22" ht="18.75">
      <c r="A22" s="195">
        <v>15</v>
      </c>
      <c r="B22" s="199">
        <f>дети!A15</f>
        <v>0</v>
      </c>
      <c r="C22" s="196">
        <v>0</v>
      </c>
      <c r="D22" s="196">
        <v>0</v>
      </c>
      <c r="E22" s="196">
        <v>0</v>
      </c>
      <c r="F22" s="196">
        <v>0</v>
      </c>
      <c r="G22" s="196">
        <v>0</v>
      </c>
      <c r="H22" s="196">
        <v>0</v>
      </c>
      <c r="I22" s="196">
        <v>0</v>
      </c>
      <c r="J22" s="196">
        <v>0</v>
      </c>
      <c r="K22" s="196">
        <v>0</v>
      </c>
      <c r="L22" s="196">
        <v>0</v>
      </c>
      <c r="M22" s="196">
        <v>0</v>
      </c>
      <c r="N22" s="196">
        <v>0</v>
      </c>
      <c r="O22" s="196">
        <v>0</v>
      </c>
      <c r="P22" s="196">
        <v>0</v>
      </c>
      <c r="Q22" s="196">
        <v>0</v>
      </c>
      <c r="R22" s="196">
        <v>0</v>
      </c>
      <c r="S22" s="85">
        <f t="shared" si="0"/>
        <v>0</v>
      </c>
      <c r="T22" s="86">
        <f t="shared" si="1"/>
        <v>0</v>
      </c>
      <c r="U22" s="87" t="str">
        <f t="shared" ref="U22:U35" si="4">IF(S22=3,"B",IF(S22&gt;=2,"C","HC"))</f>
        <v>HC</v>
      </c>
      <c r="V22" s="87" t="str">
        <f t="shared" ref="V22:V35" si="5">IF(T22=3,"B",IF(T22&gt;=2,"C","HC"))</f>
        <v>HC</v>
      </c>
    </row>
    <row r="23" spans="1:22" ht="19.5" customHeight="1">
      <c r="A23" s="195">
        <v>16</v>
      </c>
      <c r="B23" s="199">
        <f>дети!A16</f>
        <v>0</v>
      </c>
      <c r="C23" s="196">
        <v>0</v>
      </c>
      <c r="D23" s="196">
        <v>0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196">
        <v>0</v>
      </c>
      <c r="K23" s="196">
        <v>0</v>
      </c>
      <c r="L23" s="196">
        <v>0</v>
      </c>
      <c r="M23" s="196">
        <v>0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85">
        <f t="shared" si="0"/>
        <v>0</v>
      </c>
      <c r="T23" s="86">
        <f t="shared" si="1"/>
        <v>0</v>
      </c>
      <c r="U23" s="87" t="str">
        <f t="shared" si="4"/>
        <v>HC</v>
      </c>
      <c r="V23" s="87" t="str">
        <f t="shared" si="5"/>
        <v>HC</v>
      </c>
    </row>
    <row r="24" spans="1:22" ht="18.75">
      <c r="A24" s="195">
        <v>17</v>
      </c>
      <c r="B24" s="199">
        <f>дети!A17</f>
        <v>0</v>
      </c>
      <c r="C24" s="196">
        <v>0</v>
      </c>
      <c r="D24" s="196">
        <v>0</v>
      </c>
      <c r="E24" s="196">
        <v>0</v>
      </c>
      <c r="F24" s="196">
        <v>0</v>
      </c>
      <c r="G24" s="196">
        <v>0</v>
      </c>
      <c r="H24" s="196">
        <v>0</v>
      </c>
      <c r="I24" s="196">
        <v>0</v>
      </c>
      <c r="J24" s="196">
        <v>0</v>
      </c>
      <c r="K24" s="196">
        <v>0</v>
      </c>
      <c r="L24" s="196">
        <v>0</v>
      </c>
      <c r="M24" s="196">
        <v>0</v>
      </c>
      <c r="N24" s="196">
        <v>0</v>
      </c>
      <c r="O24" s="196">
        <v>0</v>
      </c>
      <c r="P24" s="196">
        <v>0</v>
      </c>
      <c r="Q24" s="196">
        <v>0</v>
      </c>
      <c r="R24" s="196">
        <v>0</v>
      </c>
      <c r="S24" s="85">
        <f t="shared" si="0"/>
        <v>0</v>
      </c>
      <c r="T24" s="86">
        <f t="shared" si="1"/>
        <v>0</v>
      </c>
      <c r="U24" s="87" t="str">
        <f t="shared" si="4"/>
        <v>HC</v>
      </c>
      <c r="V24" s="87" t="str">
        <f t="shared" si="5"/>
        <v>HC</v>
      </c>
    </row>
    <row r="25" spans="1:22" ht="20.25" customHeight="1">
      <c r="A25" s="195">
        <v>18</v>
      </c>
      <c r="B25" s="199">
        <f>дети!A18</f>
        <v>0</v>
      </c>
      <c r="C25" s="196">
        <v>0</v>
      </c>
      <c r="D25" s="196">
        <v>0</v>
      </c>
      <c r="E25" s="196">
        <v>0</v>
      </c>
      <c r="F25" s="196">
        <v>0</v>
      </c>
      <c r="G25" s="196">
        <v>0</v>
      </c>
      <c r="H25" s="196">
        <v>0</v>
      </c>
      <c r="I25" s="196">
        <v>0</v>
      </c>
      <c r="J25" s="196">
        <v>0</v>
      </c>
      <c r="K25" s="196">
        <v>0</v>
      </c>
      <c r="L25" s="196">
        <v>0</v>
      </c>
      <c r="M25" s="196">
        <v>0</v>
      </c>
      <c r="N25" s="196">
        <v>0</v>
      </c>
      <c r="O25" s="196">
        <v>0</v>
      </c>
      <c r="P25" s="196">
        <v>0</v>
      </c>
      <c r="Q25" s="196">
        <v>0</v>
      </c>
      <c r="R25" s="196">
        <v>0</v>
      </c>
      <c r="S25" s="85">
        <f t="shared" si="0"/>
        <v>0</v>
      </c>
      <c r="T25" s="86">
        <f t="shared" si="1"/>
        <v>0</v>
      </c>
      <c r="U25" s="87" t="str">
        <f t="shared" si="4"/>
        <v>HC</v>
      </c>
      <c r="V25" s="87" t="str">
        <f t="shared" si="5"/>
        <v>HC</v>
      </c>
    </row>
    <row r="26" spans="1:22" ht="19.5" customHeight="1">
      <c r="A26" s="195">
        <v>19</v>
      </c>
      <c r="B26" s="199">
        <f>дети!A19</f>
        <v>0</v>
      </c>
      <c r="C26" s="196">
        <v>0</v>
      </c>
      <c r="D26" s="196">
        <v>0</v>
      </c>
      <c r="E26" s="196">
        <v>0</v>
      </c>
      <c r="F26" s="196">
        <v>0</v>
      </c>
      <c r="G26" s="196">
        <v>0</v>
      </c>
      <c r="H26" s="196">
        <v>0</v>
      </c>
      <c r="I26" s="196">
        <v>0</v>
      </c>
      <c r="J26" s="196">
        <v>0</v>
      </c>
      <c r="K26" s="196">
        <v>0</v>
      </c>
      <c r="L26" s="196">
        <v>0</v>
      </c>
      <c r="M26" s="196">
        <v>0</v>
      </c>
      <c r="N26" s="196">
        <v>0</v>
      </c>
      <c r="O26" s="196">
        <v>0</v>
      </c>
      <c r="P26" s="196">
        <v>0</v>
      </c>
      <c r="Q26" s="196">
        <v>0</v>
      </c>
      <c r="R26" s="196">
        <v>0</v>
      </c>
      <c r="S26" s="85">
        <f t="shared" si="0"/>
        <v>0</v>
      </c>
      <c r="T26" s="86">
        <f t="shared" si="1"/>
        <v>0</v>
      </c>
      <c r="U26" s="87" t="str">
        <f t="shared" si="4"/>
        <v>HC</v>
      </c>
      <c r="V26" s="87" t="str">
        <f t="shared" si="5"/>
        <v>HC</v>
      </c>
    </row>
    <row r="27" spans="1:22" ht="19.5" customHeight="1">
      <c r="A27" s="195">
        <v>20</v>
      </c>
      <c r="B27" s="199">
        <f>дети!A20</f>
        <v>0</v>
      </c>
      <c r="C27" s="196">
        <v>0</v>
      </c>
      <c r="D27" s="196">
        <v>0</v>
      </c>
      <c r="E27" s="196">
        <v>0</v>
      </c>
      <c r="F27" s="196">
        <v>0</v>
      </c>
      <c r="G27" s="196">
        <v>0</v>
      </c>
      <c r="H27" s="196">
        <v>0</v>
      </c>
      <c r="I27" s="196">
        <v>0</v>
      </c>
      <c r="J27" s="196">
        <v>0</v>
      </c>
      <c r="K27" s="196">
        <v>0</v>
      </c>
      <c r="L27" s="196">
        <v>0</v>
      </c>
      <c r="M27" s="196">
        <v>0</v>
      </c>
      <c r="N27" s="196">
        <v>0</v>
      </c>
      <c r="O27" s="196">
        <v>0</v>
      </c>
      <c r="P27" s="196">
        <v>0</v>
      </c>
      <c r="Q27" s="196">
        <v>0</v>
      </c>
      <c r="R27" s="196">
        <v>0</v>
      </c>
      <c r="S27" s="85">
        <f t="shared" si="0"/>
        <v>0</v>
      </c>
      <c r="T27" s="86">
        <f t="shared" si="1"/>
        <v>0</v>
      </c>
      <c r="U27" s="87" t="str">
        <f t="shared" si="4"/>
        <v>HC</v>
      </c>
      <c r="V27" s="87" t="str">
        <f t="shared" si="5"/>
        <v>HC</v>
      </c>
    </row>
    <row r="28" spans="1:22" ht="19.5" customHeight="1">
      <c r="A28" s="195">
        <v>21</v>
      </c>
      <c r="B28" s="199">
        <f>дети!A21</f>
        <v>0</v>
      </c>
      <c r="C28" s="196">
        <v>0</v>
      </c>
      <c r="D28" s="196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6">
        <v>0</v>
      </c>
      <c r="L28" s="196">
        <v>0</v>
      </c>
      <c r="M28" s="196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85">
        <f t="shared" si="0"/>
        <v>0</v>
      </c>
      <c r="T28" s="86">
        <f t="shared" si="1"/>
        <v>0</v>
      </c>
      <c r="U28" s="87" t="str">
        <f t="shared" si="4"/>
        <v>HC</v>
      </c>
      <c r="V28" s="87" t="str">
        <f t="shared" si="5"/>
        <v>HC</v>
      </c>
    </row>
    <row r="29" spans="1:22" ht="21" customHeight="1">
      <c r="A29" s="195">
        <v>22</v>
      </c>
      <c r="B29" s="199">
        <f>дети!A22</f>
        <v>0</v>
      </c>
      <c r="C29" s="196">
        <v>0</v>
      </c>
      <c r="D29" s="196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6">
        <v>0</v>
      </c>
      <c r="L29" s="196">
        <v>0</v>
      </c>
      <c r="M29" s="196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85">
        <f t="shared" si="0"/>
        <v>0</v>
      </c>
      <c r="T29" s="86">
        <f t="shared" si="1"/>
        <v>0</v>
      </c>
      <c r="U29" s="87" t="str">
        <f t="shared" si="4"/>
        <v>HC</v>
      </c>
      <c r="V29" s="87" t="str">
        <f t="shared" si="5"/>
        <v>HC</v>
      </c>
    </row>
    <row r="30" spans="1:22" ht="18.75">
      <c r="A30" s="195">
        <v>23</v>
      </c>
      <c r="B30" s="199">
        <f>дети!A23</f>
        <v>0</v>
      </c>
      <c r="C30" s="196">
        <v>0</v>
      </c>
      <c r="D30" s="196">
        <v>0</v>
      </c>
      <c r="E30" s="196">
        <v>0</v>
      </c>
      <c r="F30" s="196">
        <v>0</v>
      </c>
      <c r="G30" s="196">
        <v>0</v>
      </c>
      <c r="H30" s="196">
        <v>0</v>
      </c>
      <c r="I30" s="196">
        <v>0</v>
      </c>
      <c r="J30" s="196">
        <v>0</v>
      </c>
      <c r="K30" s="196">
        <v>0</v>
      </c>
      <c r="L30" s="196">
        <v>0</v>
      </c>
      <c r="M30" s="196">
        <v>0</v>
      </c>
      <c r="N30" s="196">
        <v>0</v>
      </c>
      <c r="O30" s="196">
        <v>0</v>
      </c>
      <c r="P30" s="196">
        <v>0</v>
      </c>
      <c r="Q30" s="196">
        <v>0</v>
      </c>
      <c r="R30" s="196">
        <v>0</v>
      </c>
      <c r="S30" s="85">
        <f t="shared" si="0"/>
        <v>0</v>
      </c>
      <c r="T30" s="86">
        <f t="shared" si="1"/>
        <v>0</v>
      </c>
      <c r="U30" s="87" t="str">
        <f t="shared" si="4"/>
        <v>HC</v>
      </c>
      <c r="V30" s="87" t="str">
        <f t="shared" si="5"/>
        <v>HC</v>
      </c>
    </row>
    <row r="31" spans="1:22" ht="19.5" customHeight="1">
      <c r="A31" s="195">
        <v>24</v>
      </c>
      <c r="B31" s="199">
        <f>дети!A24</f>
        <v>0</v>
      </c>
      <c r="C31" s="196">
        <v>0</v>
      </c>
      <c r="D31" s="196">
        <v>0</v>
      </c>
      <c r="E31" s="196">
        <v>0</v>
      </c>
      <c r="F31" s="196">
        <v>0</v>
      </c>
      <c r="G31" s="196">
        <v>0</v>
      </c>
      <c r="H31" s="196">
        <v>0</v>
      </c>
      <c r="I31" s="196">
        <v>0</v>
      </c>
      <c r="J31" s="196">
        <v>0</v>
      </c>
      <c r="K31" s="196">
        <v>0</v>
      </c>
      <c r="L31" s="196">
        <v>0</v>
      </c>
      <c r="M31" s="196">
        <v>0</v>
      </c>
      <c r="N31" s="196">
        <v>0</v>
      </c>
      <c r="O31" s="196">
        <v>0</v>
      </c>
      <c r="P31" s="196">
        <v>0</v>
      </c>
      <c r="Q31" s="196">
        <v>0</v>
      </c>
      <c r="R31" s="196">
        <v>0</v>
      </c>
      <c r="S31" s="85">
        <f t="shared" si="0"/>
        <v>0</v>
      </c>
      <c r="T31" s="86">
        <f t="shared" si="1"/>
        <v>0</v>
      </c>
      <c r="U31" s="87" t="str">
        <f t="shared" si="4"/>
        <v>HC</v>
      </c>
      <c r="V31" s="87" t="str">
        <f t="shared" si="5"/>
        <v>HC</v>
      </c>
    </row>
    <row r="32" spans="1:22" ht="18.75">
      <c r="A32" s="195">
        <v>25</v>
      </c>
      <c r="B32" s="199">
        <f>дети!A25</f>
        <v>0</v>
      </c>
      <c r="C32" s="196">
        <v>0</v>
      </c>
      <c r="D32" s="196">
        <v>0</v>
      </c>
      <c r="E32" s="196">
        <v>0</v>
      </c>
      <c r="F32" s="196">
        <v>0</v>
      </c>
      <c r="G32" s="196">
        <v>0</v>
      </c>
      <c r="H32" s="196">
        <v>0</v>
      </c>
      <c r="I32" s="196">
        <v>0</v>
      </c>
      <c r="J32" s="196">
        <v>0</v>
      </c>
      <c r="K32" s="196">
        <v>0</v>
      </c>
      <c r="L32" s="196">
        <v>0</v>
      </c>
      <c r="M32" s="196">
        <v>0</v>
      </c>
      <c r="N32" s="196">
        <v>0</v>
      </c>
      <c r="O32" s="196">
        <v>0</v>
      </c>
      <c r="P32" s="196">
        <v>0</v>
      </c>
      <c r="Q32" s="196">
        <v>0</v>
      </c>
      <c r="R32" s="196">
        <v>0</v>
      </c>
      <c r="S32" s="85">
        <f t="shared" si="0"/>
        <v>0</v>
      </c>
      <c r="T32" s="86">
        <f t="shared" si="1"/>
        <v>0</v>
      </c>
      <c r="U32" s="87" t="str">
        <f t="shared" si="4"/>
        <v>HC</v>
      </c>
      <c r="V32" s="87" t="str">
        <f t="shared" si="5"/>
        <v>HC</v>
      </c>
    </row>
    <row r="33" spans="1:22" ht="18.75">
      <c r="A33" s="195">
        <v>26</v>
      </c>
      <c r="B33" s="199">
        <f>дети!A26</f>
        <v>0</v>
      </c>
      <c r="C33" s="196">
        <v>0</v>
      </c>
      <c r="D33" s="196">
        <v>0</v>
      </c>
      <c r="E33" s="196">
        <v>0</v>
      </c>
      <c r="F33" s="196">
        <v>0</v>
      </c>
      <c r="G33" s="196">
        <v>0</v>
      </c>
      <c r="H33" s="196">
        <v>0</v>
      </c>
      <c r="I33" s="196">
        <v>0</v>
      </c>
      <c r="J33" s="196">
        <v>0</v>
      </c>
      <c r="K33" s="196">
        <v>0</v>
      </c>
      <c r="L33" s="196">
        <v>0</v>
      </c>
      <c r="M33" s="196">
        <v>0</v>
      </c>
      <c r="N33" s="196">
        <v>0</v>
      </c>
      <c r="O33" s="196">
        <v>0</v>
      </c>
      <c r="P33" s="196">
        <v>0</v>
      </c>
      <c r="Q33" s="196">
        <v>0</v>
      </c>
      <c r="R33" s="196">
        <v>0</v>
      </c>
      <c r="S33" s="85">
        <f t="shared" si="0"/>
        <v>0</v>
      </c>
      <c r="T33" s="86">
        <f t="shared" si="1"/>
        <v>0</v>
      </c>
      <c r="U33" s="87" t="str">
        <f t="shared" si="4"/>
        <v>HC</v>
      </c>
      <c r="V33" s="87" t="str">
        <f t="shared" si="5"/>
        <v>HC</v>
      </c>
    </row>
    <row r="34" spans="1:22" ht="21.75" customHeight="1">
      <c r="A34" s="195">
        <v>27</v>
      </c>
      <c r="B34" s="199">
        <f>дети!A27</f>
        <v>0</v>
      </c>
      <c r="C34" s="196">
        <v>0</v>
      </c>
      <c r="D34" s="196">
        <v>0</v>
      </c>
      <c r="E34" s="196">
        <v>0</v>
      </c>
      <c r="F34" s="196">
        <v>0</v>
      </c>
      <c r="G34" s="196">
        <v>0</v>
      </c>
      <c r="H34" s="196">
        <v>0</v>
      </c>
      <c r="I34" s="196">
        <v>0</v>
      </c>
      <c r="J34" s="196">
        <v>0</v>
      </c>
      <c r="K34" s="196">
        <v>0</v>
      </c>
      <c r="L34" s="196">
        <v>0</v>
      </c>
      <c r="M34" s="196">
        <v>0</v>
      </c>
      <c r="N34" s="196">
        <v>0</v>
      </c>
      <c r="O34" s="196">
        <v>0</v>
      </c>
      <c r="P34" s="196">
        <v>0</v>
      </c>
      <c r="Q34" s="196">
        <v>0</v>
      </c>
      <c r="R34" s="196">
        <v>0</v>
      </c>
      <c r="S34" s="85">
        <f t="shared" si="0"/>
        <v>0</v>
      </c>
      <c r="T34" s="86">
        <f t="shared" si="1"/>
        <v>0</v>
      </c>
      <c r="U34" s="87" t="str">
        <f t="shared" si="4"/>
        <v>HC</v>
      </c>
      <c r="V34" s="87" t="str">
        <f t="shared" si="5"/>
        <v>HC</v>
      </c>
    </row>
    <row r="35" spans="1:22" ht="21.75" customHeight="1">
      <c r="A35" s="195">
        <v>28</v>
      </c>
      <c r="B35" s="199">
        <f>дети!A28</f>
        <v>0</v>
      </c>
      <c r="C35" s="196">
        <v>0</v>
      </c>
      <c r="D35" s="196">
        <v>0</v>
      </c>
      <c r="E35" s="196">
        <v>0</v>
      </c>
      <c r="F35" s="196">
        <v>0</v>
      </c>
      <c r="G35" s="196">
        <v>0</v>
      </c>
      <c r="H35" s="196">
        <v>0</v>
      </c>
      <c r="I35" s="196">
        <v>0</v>
      </c>
      <c r="J35" s="196">
        <v>0</v>
      </c>
      <c r="K35" s="196">
        <v>0</v>
      </c>
      <c r="L35" s="196">
        <v>0</v>
      </c>
      <c r="M35" s="196">
        <v>0</v>
      </c>
      <c r="N35" s="196">
        <v>0</v>
      </c>
      <c r="O35" s="196">
        <v>0</v>
      </c>
      <c r="P35" s="196">
        <v>0</v>
      </c>
      <c r="Q35" s="196">
        <v>0</v>
      </c>
      <c r="R35" s="196">
        <v>0</v>
      </c>
      <c r="S35" s="85">
        <f t="shared" si="0"/>
        <v>0</v>
      </c>
      <c r="T35" s="86">
        <f t="shared" si="1"/>
        <v>0</v>
      </c>
      <c r="U35" s="87" t="str">
        <f t="shared" si="4"/>
        <v>HC</v>
      </c>
      <c r="V35" s="87" t="str">
        <f t="shared" si="5"/>
        <v>HC</v>
      </c>
    </row>
    <row r="36" spans="1:22" ht="18.75">
      <c r="A36" s="126" t="s">
        <v>17</v>
      </c>
      <c r="B36" s="198"/>
      <c r="C36" s="88" t="e">
        <f>SUM(C8:C35)/дети!G2</f>
        <v>#DIV/0!</v>
      </c>
      <c r="D36" s="88" t="e">
        <f>SUM(D8:D35)/дети!G2</f>
        <v>#DIV/0!</v>
      </c>
      <c r="E36" s="88" t="e">
        <f>SUM(E8:E35)/дети!G2</f>
        <v>#DIV/0!</v>
      </c>
      <c r="F36" s="88" t="e">
        <f>SUM(F8:F35)/дети!G2</f>
        <v>#DIV/0!</v>
      </c>
      <c r="G36" s="88" t="e">
        <f>SUM(G8:G35)/дети!G2</f>
        <v>#DIV/0!</v>
      </c>
      <c r="H36" s="88" t="e">
        <f>SUM(H8:H35)/дети!G2</f>
        <v>#DIV/0!</v>
      </c>
      <c r="I36" s="88" t="e">
        <f>SUM(I8:I35)/дети!G2</f>
        <v>#DIV/0!</v>
      </c>
      <c r="J36" s="88" t="e">
        <f>SUM(J8:J35)/дети!G2</f>
        <v>#DIV/0!</v>
      </c>
      <c r="K36" s="88" t="e">
        <f>SUM(K8:K35)/дети!G2</f>
        <v>#DIV/0!</v>
      </c>
      <c r="L36" s="88" t="e">
        <f>SUM(L8:L35)/дети!G2</f>
        <v>#DIV/0!</v>
      </c>
      <c r="M36" s="88" t="e">
        <f>SUM(M8:M35)/дети!G2</f>
        <v>#DIV/0!</v>
      </c>
      <c r="N36" s="88" t="e">
        <f>SUM(N8:N35)/дети!G2</f>
        <v>#DIV/0!</v>
      </c>
      <c r="O36" s="88" t="e">
        <f>SUM(O8:O35)/дети!G2</f>
        <v>#DIV/0!</v>
      </c>
      <c r="P36" s="88" t="e">
        <f>SUM(P8:P35)/дети!G2</f>
        <v>#DIV/0!</v>
      </c>
      <c r="Q36" s="88" t="e">
        <f>SUM(Q8:Q35)/дети!G2</f>
        <v>#DIV/0!</v>
      </c>
      <c r="R36" s="88" t="e">
        <f>SUM(R8:R35)/дети!G2</f>
        <v>#DIV/0!</v>
      </c>
      <c r="S36" s="89" t="e">
        <f>SUM(S8:S35)/дети!G2</f>
        <v>#DIV/0!</v>
      </c>
      <c r="T36" s="89" t="e">
        <f>SUM(T8:T35)/дети!G2</f>
        <v>#DIV/0!</v>
      </c>
      <c r="U36" s="90">
        <f>SUM(U8:U35)/23</f>
        <v>0</v>
      </c>
      <c r="V36" s="90">
        <f>SUM(V8:V35)/23</f>
        <v>0</v>
      </c>
    </row>
    <row r="37" spans="1:22" ht="18.75">
      <c r="A37" s="91"/>
      <c r="B37" s="92" t="s">
        <v>78</v>
      </c>
      <c r="C37" s="55" t="e">
        <f>COUNTIF(C8:C35,"=3")/дети!G2</f>
        <v>#DIV/0!</v>
      </c>
      <c r="D37" s="55" t="e">
        <f>COUNTIF(D8:D35,"=3")/дети!G2</f>
        <v>#DIV/0!</v>
      </c>
      <c r="E37" s="55" t="e">
        <f>COUNTIF(E8:E35,"=3")/дети!G2</f>
        <v>#DIV/0!</v>
      </c>
      <c r="F37" s="55" t="e">
        <f>COUNTIF(F8:F35,"=3")/дети!G2</f>
        <v>#DIV/0!</v>
      </c>
      <c r="G37" s="55" t="e">
        <f>COUNTIF(G8:G35,"=3")/дети!G2</f>
        <v>#DIV/0!</v>
      </c>
      <c r="H37" s="55" t="e">
        <f>COUNTIF(H8:H35,"=3")/дети!G2</f>
        <v>#DIV/0!</v>
      </c>
      <c r="I37" s="55" t="e">
        <f>COUNTIF(I8:I35,"=3")/дети!G2</f>
        <v>#DIV/0!</v>
      </c>
      <c r="J37" s="55" t="e">
        <f>COUNTIF(J8:J35,"=3")/дети!G2</f>
        <v>#DIV/0!</v>
      </c>
      <c r="K37" s="55" t="e">
        <f>COUNTIF(K8:K35,"=3")/дети!G2</f>
        <v>#DIV/0!</v>
      </c>
      <c r="L37" s="55" t="e">
        <f>COUNTIF(L8:L35,"=3")/дети!G2</f>
        <v>#DIV/0!</v>
      </c>
      <c r="M37" s="55" t="e">
        <f>COUNTIF(M8:M35,"=3")/дети!G2</f>
        <v>#DIV/0!</v>
      </c>
      <c r="N37" s="55" t="e">
        <f>COUNTIF(N8:N35,"=3")/дети!G2</f>
        <v>#DIV/0!</v>
      </c>
      <c r="O37" s="55" t="e">
        <f>COUNTIF(O8:O35,"=3")/дети!G2</f>
        <v>#DIV/0!</v>
      </c>
      <c r="P37" s="55" t="e">
        <f>COUNTIF(P8:P35,"=3")/дети!G2</f>
        <v>#DIV/0!</v>
      </c>
      <c r="Q37" s="55" t="e">
        <f>COUNTIF(Q8:Q35,"=3")/дети!G2</f>
        <v>#DIV/0!</v>
      </c>
      <c r="R37" s="55" t="e">
        <f>COUNTIF(R8:R35,"=3")/дети!G2</f>
        <v>#DIV/0!</v>
      </c>
      <c r="S37" s="93" t="e">
        <f>COUNTIF(S8:S35,"=3")/дети!G2</f>
        <v>#DIV/0!</v>
      </c>
      <c r="T37" s="93" t="e">
        <f>COUNTIF(T8:T35,"=3")/дети!G2</f>
        <v>#DIV/0!</v>
      </c>
      <c r="U37" s="90"/>
      <c r="V37" s="90"/>
    </row>
    <row r="38" spans="1:22" ht="37.5" customHeight="1">
      <c r="A38" s="91"/>
      <c r="B38" s="94" t="s">
        <v>79</v>
      </c>
      <c r="C38" s="55" t="e">
        <f>COUNTIF(C8:C35,"=2")/дети!G2</f>
        <v>#DIV/0!</v>
      </c>
      <c r="D38" s="55" t="e">
        <f>COUNTIF(D8:D35,"=2")/дети!G2</f>
        <v>#DIV/0!</v>
      </c>
      <c r="E38" s="55" t="e">
        <f>COUNTIF(E8:E35,"=2")/дети!G2</f>
        <v>#DIV/0!</v>
      </c>
      <c r="F38" s="55" t="e">
        <f>COUNTIF(F8:F35,"=2")/дети!G2</f>
        <v>#DIV/0!</v>
      </c>
      <c r="G38" s="55" t="e">
        <f>COUNTIF(G8:G35,"=2")/дети!G2</f>
        <v>#DIV/0!</v>
      </c>
      <c r="H38" s="55" t="e">
        <f>COUNTIF(H8:H35,"=2")/дети!G2</f>
        <v>#DIV/0!</v>
      </c>
      <c r="I38" s="55" t="e">
        <f>COUNTIF(I8:I35,"=2")/дети!G2</f>
        <v>#DIV/0!</v>
      </c>
      <c r="J38" s="55" t="e">
        <f>COUNTIF(J8:J35,"=2")/дети!G2</f>
        <v>#DIV/0!</v>
      </c>
      <c r="K38" s="55" t="e">
        <f>COUNTIF(K8:K35,"=2")/дети!G2</f>
        <v>#DIV/0!</v>
      </c>
      <c r="L38" s="55" t="e">
        <f>COUNTIF(L8:L35,"=2")/дети!G2</f>
        <v>#DIV/0!</v>
      </c>
      <c r="M38" s="55" t="e">
        <f>COUNTIF(M8:M35,"=2")/дети!G2</f>
        <v>#DIV/0!</v>
      </c>
      <c r="N38" s="55" t="e">
        <f>COUNTIF(N8:N35,"=2")/дети!G2</f>
        <v>#DIV/0!</v>
      </c>
      <c r="O38" s="55" t="e">
        <f>COUNTIF(O8:O35,"=2")/дети!G2</f>
        <v>#DIV/0!</v>
      </c>
      <c r="P38" s="55" t="e">
        <f>COUNTIF(P8:P35,"=2")/дети!G2</f>
        <v>#DIV/0!</v>
      </c>
      <c r="Q38" s="55" t="e">
        <f>COUNTIF(Q8:Q35,"=2")/дети!G2</f>
        <v>#DIV/0!</v>
      </c>
      <c r="R38" s="55" t="e">
        <f>COUNTIF(R8:R35,"=2")/дети!G2</f>
        <v>#DIV/0!</v>
      </c>
      <c r="S38" s="93" t="e">
        <f>100%-(S39+S37)</f>
        <v>#DIV/0!</v>
      </c>
      <c r="T38" s="93" t="e">
        <f>100%-(T39+T37)</f>
        <v>#DIV/0!</v>
      </c>
      <c r="U38" s="90"/>
      <c r="V38" s="90"/>
    </row>
    <row r="39" spans="1:22" ht="18.75">
      <c r="A39" s="91"/>
      <c r="B39" s="92" t="s">
        <v>80</v>
      </c>
      <c r="C39" s="55" t="e">
        <f>COUNTIF(C8:C35,"=1")/дети!G2</f>
        <v>#DIV/0!</v>
      </c>
      <c r="D39" s="55" t="e">
        <f>COUNTIF(D8:D35,"=1")/дети!G2</f>
        <v>#DIV/0!</v>
      </c>
      <c r="E39" s="55" t="e">
        <f>COUNTIF(E8:E35,"=1")/дети!G2</f>
        <v>#DIV/0!</v>
      </c>
      <c r="F39" s="55" t="e">
        <f>COUNTIF(F8:F35,"=1")/дети!G2</f>
        <v>#DIV/0!</v>
      </c>
      <c r="G39" s="55" t="e">
        <f>COUNTIF(G8:G35,"=1")/дети!G2</f>
        <v>#DIV/0!</v>
      </c>
      <c r="H39" s="55" t="e">
        <f>COUNTIF(H8:H35,"=1")/дети!G2</f>
        <v>#DIV/0!</v>
      </c>
      <c r="I39" s="55" t="e">
        <f>COUNTIF(I8:I35,"=1")/дети!G2</f>
        <v>#DIV/0!</v>
      </c>
      <c r="J39" s="55" t="e">
        <f>COUNTIF(J8:J35,"=1")/дети!G2</f>
        <v>#DIV/0!</v>
      </c>
      <c r="K39" s="55" t="e">
        <f>COUNTIF(K8:K35,"=1")/дети!G2</f>
        <v>#DIV/0!</v>
      </c>
      <c r="L39" s="55" t="e">
        <f>COUNTIF(L8:L35,"=1")/дети!G2</f>
        <v>#DIV/0!</v>
      </c>
      <c r="M39" s="55" t="e">
        <f>COUNTIF(M8:M35,"=1")/дети!G2</f>
        <v>#DIV/0!</v>
      </c>
      <c r="N39" s="55" t="e">
        <f>COUNTIF(N8:N35,"=1")/дети!G2</f>
        <v>#DIV/0!</v>
      </c>
      <c r="O39" s="55" t="e">
        <f>COUNTIF(O8:O35,"=1")/дети!G2</f>
        <v>#DIV/0!</v>
      </c>
      <c r="P39" s="55" t="e">
        <f>COUNTIF(P8:P35,"=1")/дети!G2</f>
        <v>#DIV/0!</v>
      </c>
      <c r="Q39" s="55" t="e">
        <f>COUNTIF(Q8:Q35,"=1")/дети!G2</f>
        <v>#DIV/0!</v>
      </c>
      <c r="R39" s="55" t="e">
        <f>COUNTIF(R8:R35,"=1")/дети!G2</f>
        <v>#DIV/0!</v>
      </c>
      <c r="S39" s="95" t="e">
        <f>COUNTIF(S8:S35,"&lt;2")/дети!G2</f>
        <v>#DIV/0!</v>
      </c>
      <c r="T39" s="95" t="e">
        <f>COUNTIF(T8:T35,"&lt;2")/дети!G2</f>
        <v>#DIV/0!</v>
      </c>
      <c r="U39" s="90"/>
      <c r="V39" s="90"/>
    </row>
    <row r="40" spans="1:22" ht="15.75" customHeight="1">
      <c r="A40" s="96"/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</row>
    <row r="41" spans="1:22" ht="15.75" customHeight="1">
      <c r="A41" s="96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</row>
  </sheetData>
  <mergeCells count="14">
    <mergeCell ref="A1:V1"/>
    <mergeCell ref="A36:B36"/>
    <mergeCell ref="K5:L6"/>
    <mergeCell ref="M5:N6"/>
    <mergeCell ref="O5:P6"/>
    <mergeCell ref="U5:V6"/>
    <mergeCell ref="A5:A7"/>
    <mergeCell ref="B5:B7"/>
    <mergeCell ref="C5:D6"/>
    <mergeCell ref="E5:F6"/>
    <mergeCell ref="G5:H6"/>
    <mergeCell ref="I5:J6"/>
    <mergeCell ref="S5:T6"/>
    <mergeCell ref="Q5:R6"/>
  </mergeCells>
  <phoneticPr fontId="0" type="noConversion"/>
  <pageMargins left="0.17" right="0.17" top="0.3" bottom="0.35" header="0.3" footer="0.3"/>
  <pageSetup paperSize="9" scale="52" orientation="landscape" verticalDpi="0" r:id="rId1"/>
  <rowBreaks count="1" manualBreakCount="1">
    <brk id="39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view="pageBreakPreview" zoomScale="60" zoomScaleNormal="80" zoomScalePageLayoutView="80" workbookViewId="0">
      <selection activeCell="N32" sqref="N32"/>
    </sheetView>
  </sheetViews>
  <sheetFormatPr defaultColWidth="8.85546875" defaultRowHeight="15.75"/>
  <cols>
    <col min="1" max="1" width="5.85546875" style="12" customWidth="1"/>
    <col min="2" max="2" width="26.42578125" style="12" customWidth="1"/>
    <col min="3" max="3" width="7.85546875" style="12" customWidth="1"/>
    <col min="4" max="4" width="7.42578125" style="12" customWidth="1"/>
    <col min="5" max="5" width="6.85546875" style="12" customWidth="1"/>
    <col min="6" max="6" width="7.28515625" style="12" customWidth="1"/>
    <col min="7" max="7" width="6.85546875" style="12" customWidth="1"/>
    <col min="8" max="8" width="9.42578125" style="12" customWidth="1"/>
    <col min="9" max="9" width="5.85546875" style="12" customWidth="1"/>
    <col min="10" max="10" width="10.7109375" style="12" customWidth="1"/>
    <col min="11" max="11" width="10.28515625" style="12" customWidth="1"/>
    <col min="12" max="12" width="11.140625" style="12" customWidth="1"/>
    <col min="13" max="13" width="7.140625" style="12" customWidth="1"/>
    <col min="14" max="14" width="14.140625" style="12" customWidth="1"/>
    <col min="15" max="15" width="6.42578125" style="12" customWidth="1"/>
    <col min="16" max="16" width="13.28515625" style="12" customWidth="1"/>
    <col min="17" max="17" width="8.28515625" style="12" customWidth="1"/>
    <col min="18" max="18" width="8.85546875" style="12" customWidth="1"/>
    <col min="19" max="19" width="11.28515625" style="12" customWidth="1"/>
    <col min="20" max="20" width="10.28515625" style="12" customWidth="1"/>
    <col min="21" max="16384" width="8.85546875" style="12"/>
  </cols>
  <sheetData>
    <row r="1" spans="1:20" s="20" customFormat="1" ht="20.25">
      <c r="A1" s="6"/>
      <c r="B1" s="6"/>
      <c r="C1" s="37" t="str">
        <f>дети!A30</f>
        <v>Мониторинг образовательного процесса группы №___ (подготовительная)  на  20___-20___ уч год</v>
      </c>
      <c r="D1" s="6"/>
      <c r="E1" s="6"/>
      <c r="F1" s="6"/>
      <c r="G1" s="6"/>
    </row>
    <row r="2" spans="1:20" s="20" customFormat="1" ht="18.75">
      <c r="A2" s="6"/>
      <c r="B2" s="38" t="str">
        <f>дети!A31</f>
        <v>Воспитатель: ____________</v>
      </c>
      <c r="C2" s="6"/>
      <c r="D2" s="6"/>
      <c r="E2" s="6"/>
      <c r="F2" s="6"/>
      <c r="G2" s="6"/>
    </row>
    <row r="3" spans="1:20" s="20" customFormat="1" ht="18.75">
      <c r="A3" s="6"/>
      <c r="B3" s="38" t="str">
        <f>дети!A32</f>
        <v>Воспитатель: ______________</v>
      </c>
      <c r="C3" s="6"/>
      <c r="D3" s="6"/>
      <c r="E3" s="6"/>
      <c r="F3" s="6"/>
      <c r="G3" s="6"/>
    </row>
    <row r="4" spans="1:20" ht="30" customHeight="1">
      <c r="D4" s="36" t="s">
        <v>41</v>
      </c>
    </row>
    <row r="5" spans="1:20" ht="137.25" customHeight="1">
      <c r="A5" s="125" t="s">
        <v>18</v>
      </c>
      <c r="B5" s="125" t="s">
        <v>12</v>
      </c>
      <c r="C5" s="134" t="s">
        <v>116</v>
      </c>
      <c r="D5" s="134"/>
      <c r="E5" s="134" t="s">
        <v>117</v>
      </c>
      <c r="F5" s="134"/>
      <c r="G5" s="134" t="s">
        <v>118</v>
      </c>
      <c r="H5" s="134"/>
      <c r="I5" s="134" t="s">
        <v>69</v>
      </c>
      <c r="J5" s="134"/>
      <c r="K5" s="134" t="s">
        <v>70</v>
      </c>
      <c r="L5" s="134"/>
      <c r="M5" s="134" t="s">
        <v>71</v>
      </c>
      <c r="N5" s="134"/>
      <c r="O5" s="134" t="s">
        <v>72</v>
      </c>
      <c r="P5" s="134"/>
      <c r="Q5" s="135" t="s">
        <v>19</v>
      </c>
      <c r="R5" s="136"/>
      <c r="S5" s="137" t="s">
        <v>14</v>
      </c>
      <c r="T5" s="138"/>
    </row>
    <row r="6" spans="1:20">
      <c r="A6" s="192"/>
      <c r="B6" s="192"/>
      <c r="C6" s="201" t="s">
        <v>10</v>
      </c>
      <c r="D6" s="201" t="s">
        <v>11</v>
      </c>
      <c r="E6" s="201" t="s">
        <v>10</v>
      </c>
      <c r="F6" s="201" t="s">
        <v>11</v>
      </c>
      <c r="G6" s="201" t="s">
        <v>10</v>
      </c>
      <c r="H6" s="201" t="s">
        <v>11</v>
      </c>
      <c r="I6" s="201" t="s">
        <v>10</v>
      </c>
      <c r="J6" s="201" t="s">
        <v>11</v>
      </c>
      <c r="K6" s="201" t="s">
        <v>10</v>
      </c>
      <c r="L6" s="201" t="s">
        <v>11</v>
      </c>
      <c r="M6" s="201" t="s">
        <v>10</v>
      </c>
      <c r="N6" s="201" t="s">
        <v>11</v>
      </c>
      <c r="O6" s="201" t="s">
        <v>10</v>
      </c>
      <c r="P6" s="202" t="s">
        <v>11</v>
      </c>
      <c r="Q6" s="44" t="s">
        <v>10</v>
      </c>
      <c r="R6" s="45" t="s">
        <v>11</v>
      </c>
      <c r="S6" s="14" t="s">
        <v>10</v>
      </c>
      <c r="T6" s="14" t="s">
        <v>11</v>
      </c>
    </row>
    <row r="7" spans="1:20" ht="20.25" customHeight="1">
      <c r="A7" s="111">
        <v>1</v>
      </c>
      <c r="B7" s="206">
        <f>дети!A1</f>
        <v>0</v>
      </c>
      <c r="C7" s="207">
        <v>0</v>
      </c>
      <c r="D7" s="207">
        <v>0</v>
      </c>
      <c r="E7" s="207">
        <v>0</v>
      </c>
      <c r="F7" s="207">
        <v>0</v>
      </c>
      <c r="G7" s="207">
        <v>0</v>
      </c>
      <c r="H7" s="207">
        <v>0</v>
      </c>
      <c r="I7" s="207">
        <v>0</v>
      </c>
      <c r="J7" s="207">
        <v>0</v>
      </c>
      <c r="K7" s="207">
        <v>0</v>
      </c>
      <c r="L7" s="207">
        <v>0</v>
      </c>
      <c r="M7" s="207">
        <v>0</v>
      </c>
      <c r="N7" s="207">
        <v>0</v>
      </c>
      <c r="O7" s="207">
        <v>0</v>
      </c>
      <c r="P7" s="207">
        <v>0</v>
      </c>
      <c r="Q7" s="200">
        <f>(C7+E7+G7+I7+K7+M7+O7)/7</f>
        <v>0</v>
      </c>
      <c r="R7" s="62">
        <f>(D7+F7+H7+J7+L7+N7+P7)/7</f>
        <v>0</v>
      </c>
      <c r="S7" s="24" t="str">
        <f>IF(Q7=3,"B",IF(Q7&gt;=2,"C","HC"))</f>
        <v>HC</v>
      </c>
      <c r="T7" s="24" t="str">
        <f>IF(R7=3,"B",IF(R7&gt;=2,"C","HC"))</f>
        <v>HC</v>
      </c>
    </row>
    <row r="8" spans="1:20" ht="21" customHeight="1">
      <c r="A8" s="111">
        <v>2</v>
      </c>
      <c r="B8" s="206">
        <f>дети!A2</f>
        <v>0</v>
      </c>
      <c r="C8" s="207">
        <v>0</v>
      </c>
      <c r="D8" s="207">
        <v>0</v>
      </c>
      <c r="E8" s="207">
        <v>0</v>
      </c>
      <c r="F8" s="207">
        <v>0</v>
      </c>
      <c r="G8" s="207">
        <v>0</v>
      </c>
      <c r="H8" s="207">
        <v>0</v>
      </c>
      <c r="I8" s="207">
        <v>0</v>
      </c>
      <c r="J8" s="207">
        <v>0</v>
      </c>
      <c r="K8" s="207">
        <v>0</v>
      </c>
      <c r="L8" s="207">
        <v>0</v>
      </c>
      <c r="M8" s="207">
        <v>0</v>
      </c>
      <c r="N8" s="207">
        <v>0</v>
      </c>
      <c r="O8" s="207">
        <v>0</v>
      </c>
      <c r="P8" s="207">
        <v>0</v>
      </c>
      <c r="Q8" s="200">
        <f t="shared" ref="Q8:Q34" si="0">(C8+E8+G8+I8+K8+M8+O8)/7</f>
        <v>0</v>
      </c>
      <c r="R8" s="62">
        <f t="shared" ref="R8:R34" si="1">(D8+F8+H8+J8+L8+N8+P8)/7</f>
        <v>0</v>
      </c>
      <c r="S8" s="24" t="str">
        <f t="shared" ref="S8:S20" si="2">IF(Q8=3,"B",IF(Q8&gt;=2,"C","HC"))</f>
        <v>HC</v>
      </c>
      <c r="T8" s="24" t="str">
        <f t="shared" ref="T8:T20" si="3">IF(R8=3,"B",IF(R8&gt;=2,"C","HC"))</f>
        <v>HC</v>
      </c>
    </row>
    <row r="9" spans="1:20" ht="18" customHeight="1">
      <c r="A9" s="111">
        <v>3</v>
      </c>
      <c r="B9" s="206">
        <f>дети!A3</f>
        <v>0</v>
      </c>
      <c r="C9" s="207">
        <v>0</v>
      </c>
      <c r="D9" s="207">
        <v>0</v>
      </c>
      <c r="E9" s="207">
        <v>0</v>
      </c>
      <c r="F9" s="207">
        <v>0</v>
      </c>
      <c r="G9" s="207">
        <v>0</v>
      </c>
      <c r="H9" s="207">
        <v>0</v>
      </c>
      <c r="I9" s="207">
        <v>0</v>
      </c>
      <c r="J9" s="207">
        <v>0</v>
      </c>
      <c r="K9" s="207">
        <v>0</v>
      </c>
      <c r="L9" s="207">
        <v>0</v>
      </c>
      <c r="M9" s="207">
        <v>0</v>
      </c>
      <c r="N9" s="207">
        <v>0</v>
      </c>
      <c r="O9" s="207">
        <v>0</v>
      </c>
      <c r="P9" s="207">
        <v>0</v>
      </c>
      <c r="Q9" s="200">
        <f t="shared" si="0"/>
        <v>0</v>
      </c>
      <c r="R9" s="62">
        <f t="shared" si="1"/>
        <v>0</v>
      </c>
      <c r="S9" s="24" t="str">
        <f t="shared" si="2"/>
        <v>HC</v>
      </c>
      <c r="T9" s="24" t="str">
        <f t="shared" si="3"/>
        <v>HC</v>
      </c>
    </row>
    <row r="10" spans="1:20" ht="17.25" customHeight="1">
      <c r="A10" s="111">
        <v>4</v>
      </c>
      <c r="B10" s="206">
        <f>дети!A4</f>
        <v>0</v>
      </c>
      <c r="C10" s="207">
        <v>0</v>
      </c>
      <c r="D10" s="207">
        <v>0</v>
      </c>
      <c r="E10" s="207">
        <v>0</v>
      </c>
      <c r="F10" s="207">
        <v>0</v>
      </c>
      <c r="G10" s="207">
        <v>0</v>
      </c>
      <c r="H10" s="207">
        <v>0</v>
      </c>
      <c r="I10" s="207">
        <v>0</v>
      </c>
      <c r="J10" s="207">
        <v>0</v>
      </c>
      <c r="K10" s="207">
        <v>0</v>
      </c>
      <c r="L10" s="207">
        <v>0</v>
      </c>
      <c r="M10" s="207">
        <v>0</v>
      </c>
      <c r="N10" s="207">
        <v>0</v>
      </c>
      <c r="O10" s="207">
        <v>0</v>
      </c>
      <c r="P10" s="207">
        <v>0</v>
      </c>
      <c r="Q10" s="200">
        <f t="shared" si="0"/>
        <v>0</v>
      </c>
      <c r="R10" s="62">
        <f t="shared" si="1"/>
        <v>0</v>
      </c>
      <c r="S10" s="24" t="str">
        <f t="shared" si="2"/>
        <v>HC</v>
      </c>
      <c r="T10" s="24" t="str">
        <f t="shared" si="3"/>
        <v>HC</v>
      </c>
    </row>
    <row r="11" spans="1:20" ht="18" customHeight="1">
      <c r="A11" s="111">
        <v>5</v>
      </c>
      <c r="B11" s="206">
        <f>дети!A5</f>
        <v>0</v>
      </c>
      <c r="C11" s="207">
        <v>0</v>
      </c>
      <c r="D11" s="207">
        <v>0</v>
      </c>
      <c r="E11" s="207">
        <v>0</v>
      </c>
      <c r="F11" s="207">
        <v>0</v>
      </c>
      <c r="G11" s="207">
        <v>0</v>
      </c>
      <c r="H11" s="207">
        <v>0</v>
      </c>
      <c r="I11" s="207">
        <v>0</v>
      </c>
      <c r="J11" s="207">
        <v>0</v>
      </c>
      <c r="K11" s="207">
        <v>0</v>
      </c>
      <c r="L11" s="207">
        <v>0</v>
      </c>
      <c r="M11" s="207">
        <v>0</v>
      </c>
      <c r="N11" s="207">
        <v>0</v>
      </c>
      <c r="O11" s="207">
        <v>0</v>
      </c>
      <c r="P11" s="207">
        <v>0</v>
      </c>
      <c r="Q11" s="200">
        <f t="shared" si="0"/>
        <v>0</v>
      </c>
      <c r="R11" s="62">
        <f t="shared" si="1"/>
        <v>0</v>
      </c>
      <c r="S11" s="24" t="str">
        <f t="shared" si="2"/>
        <v>HC</v>
      </c>
      <c r="T11" s="24" t="str">
        <f t="shared" si="3"/>
        <v>HC</v>
      </c>
    </row>
    <row r="12" spans="1:20" ht="19.5" customHeight="1">
      <c r="A12" s="111">
        <v>6</v>
      </c>
      <c r="B12" s="206">
        <f>дети!A6</f>
        <v>0</v>
      </c>
      <c r="C12" s="207">
        <v>0</v>
      </c>
      <c r="D12" s="207">
        <v>0</v>
      </c>
      <c r="E12" s="207">
        <v>0</v>
      </c>
      <c r="F12" s="207">
        <v>0</v>
      </c>
      <c r="G12" s="207">
        <v>0</v>
      </c>
      <c r="H12" s="207">
        <v>0</v>
      </c>
      <c r="I12" s="207">
        <v>0</v>
      </c>
      <c r="J12" s="207">
        <v>0</v>
      </c>
      <c r="K12" s="207">
        <v>0</v>
      </c>
      <c r="L12" s="207">
        <v>0</v>
      </c>
      <c r="M12" s="207">
        <v>0</v>
      </c>
      <c r="N12" s="207">
        <v>0</v>
      </c>
      <c r="O12" s="207">
        <v>0</v>
      </c>
      <c r="P12" s="207">
        <v>0</v>
      </c>
      <c r="Q12" s="200">
        <f t="shared" si="0"/>
        <v>0</v>
      </c>
      <c r="R12" s="62">
        <f t="shared" si="1"/>
        <v>0</v>
      </c>
      <c r="S12" s="24" t="str">
        <f t="shared" si="2"/>
        <v>HC</v>
      </c>
      <c r="T12" s="24" t="str">
        <f t="shared" si="3"/>
        <v>HC</v>
      </c>
    </row>
    <row r="13" spans="1:20" ht="15.75" customHeight="1">
      <c r="A13" s="111">
        <v>7</v>
      </c>
      <c r="B13" s="206">
        <f>дети!A7</f>
        <v>0</v>
      </c>
      <c r="C13" s="207">
        <v>0</v>
      </c>
      <c r="D13" s="207">
        <v>0</v>
      </c>
      <c r="E13" s="207">
        <v>0</v>
      </c>
      <c r="F13" s="207">
        <v>0</v>
      </c>
      <c r="G13" s="207">
        <v>0</v>
      </c>
      <c r="H13" s="207">
        <v>0</v>
      </c>
      <c r="I13" s="207">
        <v>0</v>
      </c>
      <c r="J13" s="207">
        <v>0</v>
      </c>
      <c r="K13" s="207">
        <v>0</v>
      </c>
      <c r="L13" s="207">
        <v>0</v>
      </c>
      <c r="M13" s="207">
        <v>0</v>
      </c>
      <c r="N13" s="207">
        <v>0</v>
      </c>
      <c r="O13" s="207">
        <v>0</v>
      </c>
      <c r="P13" s="207">
        <v>0</v>
      </c>
      <c r="Q13" s="200">
        <f t="shared" si="0"/>
        <v>0</v>
      </c>
      <c r="R13" s="62">
        <f t="shared" si="1"/>
        <v>0</v>
      </c>
      <c r="S13" s="24" t="str">
        <f t="shared" si="2"/>
        <v>HC</v>
      </c>
      <c r="T13" s="24" t="str">
        <f t="shared" si="3"/>
        <v>HC</v>
      </c>
    </row>
    <row r="14" spans="1:20" ht="21.75" customHeight="1">
      <c r="A14" s="111">
        <v>8</v>
      </c>
      <c r="B14" s="206">
        <f>дети!A8</f>
        <v>0</v>
      </c>
      <c r="C14" s="207">
        <v>0</v>
      </c>
      <c r="D14" s="207">
        <v>0</v>
      </c>
      <c r="E14" s="207">
        <v>0</v>
      </c>
      <c r="F14" s="207">
        <v>0</v>
      </c>
      <c r="G14" s="207">
        <v>0</v>
      </c>
      <c r="H14" s="207">
        <v>0</v>
      </c>
      <c r="I14" s="207">
        <v>0</v>
      </c>
      <c r="J14" s="207">
        <v>0</v>
      </c>
      <c r="K14" s="207">
        <v>0</v>
      </c>
      <c r="L14" s="207">
        <v>0</v>
      </c>
      <c r="M14" s="207">
        <v>0</v>
      </c>
      <c r="N14" s="207">
        <v>0</v>
      </c>
      <c r="O14" s="207">
        <v>0</v>
      </c>
      <c r="P14" s="207">
        <v>0</v>
      </c>
      <c r="Q14" s="200">
        <f t="shared" si="0"/>
        <v>0</v>
      </c>
      <c r="R14" s="62">
        <f t="shared" si="1"/>
        <v>0</v>
      </c>
      <c r="S14" s="24" t="str">
        <f t="shared" si="2"/>
        <v>HC</v>
      </c>
      <c r="T14" s="24" t="str">
        <f t="shared" si="3"/>
        <v>HC</v>
      </c>
    </row>
    <row r="15" spans="1:20" ht="18" customHeight="1">
      <c r="A15" s="111">
        <v>9</v>
      </c>
      <c r="B15" s="206">
        <f>дети!A9</f>
        <v>0</v>
      </c>
      <c r="C15" s="207">
        <v>0</v>
      </c>
      <c r="D15" s="207">
        <v>0</v>
      </c>
      <c r="E15" s="207">
        <v>0</v>
      </c>
      <c r="F15" s="207">
        <v>0</v>
      </c>
      <c r="G15" s="207">
        <v>0</v>
      </c>
      <c r="H15" s="207">
        <v>0</v>
      </c>
      <c r="I15" s="207">
        <v>0</v>
      </c>
      <c r="J15" s="207">
        <v>0</v>
      </c>
      <c r="K15" s="207">
        <v>0</v>
      </c>
      <c r="L15" s="207">
        <v>0</v>
      </c>
      <c r="M15" s="207">
        <v>0</v>
      </c>
      <c r="N15" s="207">
        <v>0</v>
      </c>
      <c r="O15" s="207">
        <v>0</v>
      </c>
      <c r="P15" s="207">
        <v>0</v>
      </c>
      <c r="Q15" s="200">
        <f t="shared" si="0"/>
        <v>0</v>
      </c>
      <c r="R15" s="62">
        <f t="shared" si="1"/>
        <v>0</v>
      </c>
      <c r="S15" s="24" t="str">
        <f t="shared" si="2"/>
        <v>HC</v>
      </c>
      <c r="T15" s="24" t="str">
        <f t="shared" si="3"/>
        <v>HC</v>
      </c>
    </row>
    <row r="16" spans="1:20" ht="16.5" customHeight="1">
      <c r="A16" s="111">
        <v>10</v>
      </c>
      <c r="B16" s="206">
        <f>дети!A10</f>
        <v>0</v>
      </c>
      <c r="C16" s="207">
        <v>0</v>
      </c>
      <c r="D16" s="207">
        <v>0</v>
      </c>
      <c r="E16" s="207">
        <v>0</v>
      </c>
      <c r="F16" s="207">
        <v>0</v>
      </c>
      <c r="G16" s="207">
        <v>0</v>
      </c>
      <c r="H16" s="207">
        <v>0</v>
      </c>
      <c r="I16" s="207">
        <v>0</v>
      </c>
      <c r="J16" s="207">
        <v>0</v>
      </c>
      <c r="K16" s="207">
        <v>0</v>
      </c>
      <c r="L16" s="207">
        <v>0</v>
      </c>
      <c r="M16" s="207">
        <v>0</v>
      </c>
      <c r="N16" s="207">
        <v>0</v>
      </c>
      <c r="O16" s="207">
        <v>0</v>
      </c>
      <c r="P16" s="207">
        <v>0</v>
      </c>
      <c r="Q16" s="200">
        <f t="shared" si="0"/>
        <v>0</v>
      </c>
      <c r="R16" s="62">
        <f t="shared" si="1"/>
        <v>0</v>
      </c>
      <c r="S16" s="24" t="str">
        <f t="shared" si="2"/>
        <v>HC</v>
      </c>
      <c r="T16" s="24" t="str">
        <f t="shared" si="3"/>
        <v>HC</v>
      </c>
    </row>
    <row r="17" spans="1:20" ht="20.25" customHeight="1">
      <c r="A17" s="111">
        <v>11</v>
      </c>
      <c r="B17" s="206">
        <f>дети!A11</f>
        <v>0</v>
      </c>
      <c r="C17" s="207">
        <v>0</v>
      </c>
      <c r="D17" s="207">
        <v>0</v>
      </c>
      <c r="E17" s="207">
        <v>0</v>
      </c>
      <c r="F17" s="207">
        <v>0</v>
      </c>
      <c r="G17" s="207">
        <v>0</v>
      </c>
      <c r="H17" s="207">
        <v>0</v>
      </c>
      <c r="I17" s="207">
        <v>0</v>
      </c>
      <c r="J17" s="207">
        <v>0</v>
      </c>
      <c r="K17" s="207">
        <v>0</v>
      </c>
      <c r="L17" s="207">
        <v>0</v>
      </c>
      <c r="M17" s="207">
        <v>0</v>
      </c>
      <c r="N17" s="207">
        <v>0</v>
      </c>
      <c r="O17" s="207">
        <v>0</v>
      </c>
      <c r="P17" s="207">
        <v>0</v>
      </c>
      <c r="Q17" s="200">
        <f t="shared" si="0"/>
        <v>0</v>
      </c>
      <c r="R17" s="62">
        <f t="shared" si="1"/>
        <v>0</v>
      </c>
      <c r="S17" s="24" t="str">
        <f t="shared" si="2"/>
        <v>HC</v>
      </c>
      <c r="T17" s="24" t="str">
        <f t="shared" si="3"/>
        <v>HC</v>
      </c>
    </row>
    <row r="18" spans="1:20" ht="18" customHeight="1">
      <c r="A18" s="111">
        <v>12</v>
      </c>
      <c r="B18" s="206">
        <f>дети!A12</f>
        <v>0</v>
      </c>
      <c r="C18" s="207">
        <v>0</v>
      </c>
      <c r="D18" s="207">
        <v>0</v>
      </c>
      <c r="E18" s="207">
        <v>0</v>
      </c>
      <c r="F18" s="207">
        <v>0</v>
      </c>
      <c r="G18" s="207">
        <v>0</v>
      </c>
      <c r="H18" s="207">
        <v>0</v>
      </c>
      <c r="I18" s="207">
        <v>0</v>
      </c>
      <c r="J18" s="207">
        <v>0</v>
      </c>
      <c r="K18" s="207">
        <v>0</v>
      </c>
      <c r="L18" s="207">
        <v>0</v>
      </c>
      <c r="M18" s="207">
        <v>0</v>
      </c>
      <c r="N18" s="207">
        <v>0</v>
      </c>
      <c r="O18" s="207">
        <v>0</v>
      </c>
      <c r="P18" s="207">
        <v>0</v>
      </c>
      <c r="Q18" s="200">
        <f t="shared" si="0"/>
        <v>0</v>
      </c>
      <c r="R18" s="62">
        <f t="shared" si="1"/>
        <v>0</v>
      </c>
      <c r="S18" s="24" t="str">
        <f t="shared" si="2"/>
        <v>HC</v>
      </c>
      <c r="T18" s="24" t="str">
        <f t="shared" si="3"/>
        <v>HC</v>
      </c>
    </row>
    <row r="19" spans="1:20" ht="16.5" customHeight="1">
      <c r="A19" s="111">
        <v>13</v>
      </c>
      <c r="B19" s="206">
        <f>дети!A13</f>
        <v>0</v>
      </c>
      <c r="C19" s="207">
        <v>0</v>
      </c>
      <c r="D19" s="207">
        <v>0</v>
      </c>
      <c r="E19" s="207">
        <v>0</v>
      </c>
      <c r="F19" s="207">
        <v>0</v>
      </c>
      <c r="G19" s="207">
        <v>0</v>
      </c>
      <c r="H19" s="207">
        <v>0</v>
      </c>
      <c r="I19" s="207">
        <v>0</v>
      </c>
      <c r="J19" s="207">
        <v>0</v>
      </c>
      <c r="K19" s="207">
        <v>0</v>
      </c>
      <c r="L19" s="207">
        <v>0</v>
      </c>
      <c r="M19" s="207">
        <v>0</v>
      </c>
      <c r="N19" s="207">
        <v>0</v>
      </c>
      <c r="O19" s="207">
        <v>0</v>
      </c>
      <c r="P19" s="207">
        <v>0</v>
      </c>
      <c r="Q19" s="200">
        <f t="shared" si="0"/>
        <v>0</v>
      </c>
      <c r="R19" s="62">
        <f t="shared" si="1"/>
        <v>0</v>
      </c>
      <c r="S19" s="24" t="str">
        <f t="shared" si="2"/>
        <v>HC</v>
      </c>
      <c r="T19" s="24" t="str">
        <f t="shared" si="3"/>
        <v>HC</v>
      </c>
    </row>
    <row r="20" spans="1:20" ht="18" customHeight="1">
      <c r="A20" s="111">
        <v>14</v>
      </c>
      <c r="B20" s="206">
        <f>дети!A14</f>
        <v>0</v>
      </c>
      <c r="C20" s="207">
        <v>0</v>
      </c>
      <c r="D20" s="207">
        <v>0</v>
      </c>
      <c r="E20" s="207">
        <v>0</v>
      </c>
      <c r="F20" s="207">
        <v>0</v>
      </c>
      <c r="G20" s="207">
        <v>0</v>
      </c>
      <c r="H20" s="207">
        <v>0</v>
      </c>
      <c r="I20" s="207">
        <v>0</v>
      </c>
      <c r="J20" s="207">
        <v>0</v>
      </c>
      <c r="K20" s="207">
        <v>0</v>
      </c>
      <c r="L20" s="207">
        <v>0</v>
      </c>
      <c r="M20" s="207">
        <v>0</v>
      </c>
      <c r="N20" s="207">
        <v>0</v>
      </c>
      <c r="O20" s="207">
        <v>0</v>
      </c>
      <c r="P20" s="207">
        <v>0</v>
      </c>
      <c r="Q20" s="200">
        <f t="shared" si="0"/>
        <v>0</v>
      </c>
      <c r="R20" s="62">
        <f t="shared" si="1"/>
        <v>0</v>
      </c>
      <c r="S20" s="24" t="str">
        <f t="shared" si="2"/>
        <v>HC</v>
      </c>
      <c r="T20" s="24" t="str">
        <f t="shared" si="3"/>
        <v>HC</v>
      </c>
    </row>
    <row r="21" spans="1:20" ht="15.75" customHeight="1">
      <c r="A21" s="111">
        <v>15</v>
      </c>
      <c r="B21" s="206">
        <f>дети!A15</f>
        <v>0</v>
      </c>
      <c r="C21" s="207">
        <v>0</v>
      </c>
      <c r="D21" s="207">
        <v>0</v>
      </c>
      <c r="E21" s="207">
        <v>0</v>
      </c>
      <c r="F21" s="207">
        <v>0</v>
      </c>
      <c r="G21" s="207">
        <v>0</v>
      </c>
      <c r="H21" s="207">
        <v>0</v>
      </c>
      <c r="I21" s="207">
        <v>0</v>
      </c>
      <c r="J21" s="207">
        <v>0</v>
      </c>
      <c r="K21" s="207">
        <v>0</v>
      </c>
      <c r="L21" s="207">
        <v>0</v>
      </c>
      <c r="M21" s="207">
        <v>0</v>
      </c>
      <c r="N21" s="207">
        <v>0</v>
      </c>
      <c r="O21" s="207">
        <v>0</v>
      </c>
      <c r="P21" s="207">
        <v>0</v>
      </c>
      <c r="Q21" s="200">
        <f t="shared" si="0"/>
        <v>0</v>
      </c>
      <c r="R21" s="62">
        <f t="shared" si="1"/>
        <v>0</v>
      </c>
      <c r="S21" s="24" t="str">
        <f t="shared" ref="S21:S32" si="4">IF(Q21=3,"B",IF(Q21&gt;=2,"C","HC"))</f>
        <v>HC</v>
      </c>
      <c r="T21" s="24" t="str">
        <f t="shared" ref="T21:T32" si="5">IF(R21=3,"B",IF(R21&gt;=2,"C","HC"))</f>
        <v>HC</v>
      </c>
    </row>
    <row r="22" spans="1:20" ht="18" customHeight="1">
      <c r="A22" s="111">
        <v>16</v>
      </c>
      <c r="B22" s="206">
        <f>дети!A16</f>
        <v>0</v>
      </c>
      <c r="C22" s="207">
        <v>0</v>
      </c>
      <c r="D22" s="207">
        <v>0</v>
      </c>
      <c r="E22" s="207">
        <v>0</v>
      </c>
      <c r="F22" s="207">
        <v>0</v>
      </c>
      <c r="G22" s="207">
        <v>0</v>
      </c>
      <c r="H22" s="207">
        <v>0</v>
      </c>
      <c r="I22" s="207">
        <v>0</v>
      </c>
      <c r="J22" s="207">
        <v>0</v>
      </c>
      <c r="K22" s="207">
        <v>0</v>
      </c>
      <c r="L22" s="207">
        <v>0</v>
      </c>
      <c r="M22" s="207">
        <v>0</v>
      </c>
      <c r="N22" s="207">
        <v>0</v>
      </c>
      <c r="O22" s="207">
        <v>0</v>
      </c>
      <c r="P22" s="207">
        <v>0</v>
      </c>
      <c r="Q22" s="200">
        <f t="shared" si="0"/>
        <v>0</v>
      </c>
      <c r="R22" s="62">
        <f t="shared" si="1"/>
        <v>0</v>
      </c>
      <c r="S22" s="24" t="str">
        <f t="shared" si="4"/>
        <v>HC</v>
      </c>
      <c r="T22" s="24" t="str">
        <f t="shared" si="5"/>
        <v>HC</v>
      </c>
    </row>
    <row r="23" spans="1:20" ht="18" customHeight="1">
      <c r="A23" s="111">
        <v>17</v>
      </c>
      <c r="B23" s="206">
        <f>дети!A17</f>
        <v>0</v>
      </c>
      <c r="C23" s="207">
        <v>0</v>
      </c>
      <c r="D23" s="207">
        <v>0</v>
      </c>
      <c r="E23" s="207">
        <v>0</v>
      </c>
      <c r="F23" s="207">
        <v>0</v>
      </c>
      <c r="G23" s="207">
        <v>0</v>
      </c>
      <c r="H23" s="207">
        <v>0</v>
      </c>
      <c r="I23" s="207">
        <v>0</v>
      </c>
      <c r="J23" s="207">
        <v>0</v>
      </c>
      <c r="K23" s="207">
        <v>0</v>
      </c>
      <c r="L23" s="207">
        <v>0</v>
      </c>
      <c r="M23" s="207">
        <v>0</v>
      </c>
      <c r="N23" s="207">
        <v>0</v>
      </c>
      <c r="O23" s="207">
        <v>0</v>
      </c>
      <c r="P23" s="207">
        <v>0</v>
      </c>
      <c r="Q23" s="200">
        <f t="shared" si="0"/>
        <v>0</v>
      </c>
      <c r="R23" s="62">
        <f t="shared" si="1"/>
        <v>0</v>
      </c>
      <c r="S23" s="24" t="str">
        <f t="shared" si="4"/>
        <v>HC</v>
      </c>
      <c r="T23" s="24" t="str">
        <f t="shared" si="5"/>
        <v>HC</v>
      </c>
    </row>
    <row r="24" spans="1:20" ht="16.5" customHeight="1">
      <c r="A24" s="111">
        <v>18</v>
      </c>
      <c r="B24" s="206">
        <f>дети!A18</f>
        <v>0</v>
      </c>
      <c r="C24" s="207">
        <v>0</v>
      </c>
      <c r="D24" s="207">
        <v>0</v>
      </c>
      <c r="E24" s="207">
        <v>0</v>
      </c>
      <c r="F24" s="207">
        <v>0</v>
      </c>
      <c r="G24" s="207">
        <v>0</v>
      </c>
      <c r="H24" s="207">
        <v>0</v>
      </c>
      <c r="I24" s="207">
        <v>0</v>
      </c>
      <c r="J24" s="207">
        <v>0</v>
      </c>
      <c r="K24" s="207">
        <v>0</v>
      </c>
      <c r="L24" s="207">
        <v>0</v>
      </c>
      <c r="M24" s="207">
        <v>0</v>
      </c>
      <c r="N24" s="207">
        <v>0</v>
      </c>
      <c r="O24" s="207">
        <v>0</v>
      </c>
      <c r="P24" s="207">
        <v>0</v>
      </c>
      <c r="Q24" s="200">
        <f t="shared" si="0"/>
        <v>0</v>
      </c>
      <c r="R24" s="62">
        <f t="shared" si="1"/>
        <v>0</v>
      </c>
      <c r="S24" s="24" t="str">
        <f t="shared" si="4"/>
        <v>HC</v>
      </c>
      <c r="T24" s="24" t="str">
        <f t="shared" si="5"/>
        <v>HC</v>
      </c>
    </row>
    <row r="25" spans="1:20" ht="18" customHeight="1">
      <c r="A25" s="111">
        <v>19</v>
      </c>
      <c r="B25" s="206">
        <f>дети!A19</f>
        <v>0</v>
      </c>
      <c r="C25" s="207">
        <v>0</v>
      </c>
      <c r="D25" s="207">
        <v>0</v>
      </c>
      <c r="E25" s="207">
        <v>0</v>
      </c>
      <c r="F25" s="207">
        <v>0</v>
      </c>
      <c r="G25" s="207">
        <v>0</v>
      </c>
      <c r="H25" s="207">
        <v>0</v>
      </c>
      <c r="I25" s="207">
        <v>0</v>
      </c>
      <c r="J25" s="207">
        <v>0</v>
      </c>
      <c r="K25" s="207">
        <v>0</v>
      </c>
      <c r="L25" s="207">
        <v>0</v>
      </c>
      <c r="M25" s="207">
        <v>0</v>
      </c>
      <c r="N25" s="207">
        <v>0</v>
      </c>
      <c r="O25" s="207">
        <v>0</v>
      </c>
      <c r="P25" s="207">
        <v>0</v>
      </c>
      <c r="Q25" s="200">
        <f t="shared" si="0"/>
        <v>0</v>
      </c>
      <c r="R25" s="62">
        <f t="shared" si="1"/>
        <v>0</v>
      </c>
      <c r="S25" s="24" t="str">
        <f t="shared" si="4"/>
        <v>HC</v>
      </c>
      <c r="T25" s="24" t="str">
        <f t="shared" si="5"/>
        <v>HC</v>
      </c>
    </row>
    <row r="26" spans="1:20" ht="17.25" customHeight="1">
      <c r="A26" s="111">
        <v>20</v>
      </c>
      <c r="B26" s="206">
        <f>дети!A20</f>
        <v>0</v>
      </c>
      <c r="C26" s="207">
        <v>0</v>
      </c>
      <c r="D26" s="207">
        <v>0</v>
      </c>
      <c r="E26" s="207">
        <v>0</v>
      </c>
      <c r="F26" s="207">
        <v>0</v>
      </c>
      <c r="G26" s="207">
        <v>0</v>
      </c>
      <c r="H26" s="207">
        <v>0</v>
      </c>
      <c r="I26" s="207">
        <v>0</v>
      </c>
      <c r="J26" s="207">
        <v>0</v>
      </c>
      <c r="K26" s="207">
        <v>0</v>
      </c>
      <c r="L26" s="207">
        <v>0</v>
      </c>
      <c r="M26" s="207">
        <v>0</v>
      </c>
      <c r="N26" s="207">
        <v>0</v>
      </c>
      <c r="O26" s="207">
        <v>0</v>
      </c>
      <c r="P26" s="207">
        <v>0</v>
      </c>
      <c r="Q26" s="200">
        <f t="shared" si="0"/>
        <v>0</v>
      </c>
      <c r="R26" s="62">
        <f t="shared" si="1"/>
        <v>0</v>
      </c>
      <c r="S26" s="24" t="str">
        <f t="shared" si="4"/>
        <v>HC</v>
      </c>
      <c r="T26" s="24" t="str">
        <f t="shared" si="5"/>
        <v>HC</v>
      </c>
    </row>
    <row r="27" spans="1:20" ht="17.25" customHeight="1">
      <c r="A27" s="111">
        <v>21</v>
      </c>
      <c r="B27" s="206">
        <f>дети!A21</f>
        <v>0</v>
      </c>
      <c r="C27" s="207">
        <v>0</v>
      </c>
      <c r="D27" s="207">
        <v>0</v>
      </c>
      <c r="E27" s="207">
        <v>0</v>
      </c>
      <c r="F27" s="207">
        <v>0</v>
      </c>
      <c r="G27" s="207">
        <v>0</v>
      </c>
      <c r="H27" s="207">
        <v>0</v>
      </c>
      <c r="I27" s="207">
        <v>0</v>
      </c>
      <c r="J27" s="207">
        <v>0</v>
      </c>
      <c r="K27" s="207">
        <v>0</v>
      </c>
      <c r="L27" s="207">
        <v>0</v>
      </c>
      <c r="M27" s="207">
        <v>0</v>
      </c>
      <c r="N27" s="207">
        <v>0</v>
      </c>
      <c r="O27" s="207">
        <v>0</v>
      </c>
      <c r="P27" s="207">
        <v>0</v>
      </c>
      <c r="Q27" s="200">
        <f t="shared" si="0"/>
        <v>0</v>
      </c>
      <c r="R27" s="62">
        <f t="shared" si="1"/>
        <v>0</v>
      </c>
      <c r="S27" s="24" t="str">
        <f t="shared" si="4"/>
        <v>HC</v>
      </c>
      <c r="T27" s="24" t="str">
        <f t="shared" si="5"/>
        <v>HC</v>
      </c>
    </row>
    <row r="28" spans="1:20" ht="17.25" customHeight="1">
      <c r="A28" s="111">
        <v>22</v>
      </c>
      <c r="B28" s="206">
        <f>дети!A22</f>
        <v>0</v>
      </c>
      <c r="C28" s="207">
        <v>0</v>
      </c>
      <c r="D28" s="207">
        <v>0</v>
      </c>
      <c r="E28" s="207">
        <v>0</v>
      </c>
      <c r="F28" s="207">
        <v>0</v>
      </c>
      <c r="G28" s="207">
        <v>0</v>
      </c>
      <c r="H28" s="207">
        <v>0</v>
      </c>
      <c r="I28" s="207">
        <v>0</v>
      </c>
      <c r="J28" s="207">
        <v>0</v>
      </c>
      <c r="K28" s="207">
        <v>0</v>
      </c>
      <c r="L28" s="207">
        <v>0</v>
      </c>
      <c r="M28" s="207">
        <v>0</v>
      </c>
      <c r="N28" s="207">
        <v>0</v>
      </c>
      <c r="O28" s="207">
        <v>0</v>
      </c>
      <c r="P28" s="207">
        <v>0</v>
      </c>
      <c r="Q28" s="200">
        <f t="shared" si="0"/>
        <v>0</v>
      </c>
      <c r="R28" s="62">
        <f t="shared" si="1"/>
        <v>0</v>
      </c>
      <c r="S28" s="24" t="str">
        <f t="shared" si="4"/>
        <v>HC</v>
      </c>
      <c r="T28" s="24" t="str">
        <f t="shared" si="5"/>
        <v>HC</v>
      </c>
    </row>
    <row r="29" spans="1:20" ht="17.25" customHeight="1">
      <c r="A29" s="111">
        <v>23</v>
      </c>
      <c r="B29" s="206">
        <f>дети!A23</f>
        <v>0</v>
      </c>
      <c r="C29" s="207">
        <v>0</v>
      </c>
      <c r="D29" s="207">
        <v>0</v>
      </c>
      <c r="E29" s="207">
        <v>0</v>
      </c>
      <c r="F29" s="207">
        <v>0</v>
      </c>
      <c r="G29" s="207">
        <v>0</v>
      </c>
      <c r="H29" s="207">
        <v>0</v>
      </c>
      <c r="I29" s="207">
        <v>0</v>
      </c>
      <c r="J29" s="207">
        <v>0</v>
      </c>
      <c r="K29" s="207">
        <v>0</v>
      </c>
      <c r="L29" s="207">
        <v>0</v>
      </c>
      <c r="M29" s="207">
        <v>0</v>
      </c>
      <c r="N29" s="207">
        <v>0</v>
      </c>
      <c r="O29" s="207">
        <v>0</v>
      </c>
      <c r="P29" s="207">
        <v>0</v>
      </c>
      <c r="Q29" s="200">
        <f t="shared" si="0"/>
        <v>0</v>
      </c>
      <c r="R29" s="62">
        <f t="shared" si="1"/>
        <v>0</v>
      </c>
      <c r="S29" s="24" t="str">
        <f t="shared" si="4"/>
        <v>HC</v>
      </c>
      <c r="T29" s="24" t="str">
        <f t="shared" si="5"/>
        <v>HC</v>
      </c>
    </row>
    <row r="30" spans="1:20" ht="17.25" customHeight="1">
      <c r="A30" s="111">
        <v>24</v>
      </c>
      <c r="B30" s="206">
        <f>дети!A24</f>
        <v>0</v>
      </c>
      <c r="C30" s="207">
        <v>0</v>
      </c>
      <c r="D30" s="207">
        <v>0</v>
      </c>
      <c r="E30" s="207">
        <v>0</v>
      </c>
      <c r="F30" s="207">
        <v>0</v>
      </c>
      <c r="G30" s="207">
        <v>0</v>
      </c>
      <c r="H30" s="207">
        <v>0</v>
      </c>
      <c r="I30" s="207">
        <v>0</v>
      </c>
      <c r="J30" s="207">
        <v>0</v>
      </c>
      <c r="K30" s="207">
        <v>0</v>
      </c>
      <c r="L30" s="207">
        <v>0</v>
      </c>
      <c r="M30" s="207">
        <v>0</v>
      </c>
      <c r="N30" s="207">
        <v>0</v>
      </c>
      <c r="O30" s="207">
        <v>0</v>
      </c>
      <c r="P30" s="207">
        <v>0</v>
      </c>
      <c r="Q30" s="200">
        <f t="shared" si="0"/>
        <v>0</v>
      </c>
      <c r="R30" s="62">
        <f t="shared" si="1"/>
        <v>0</v>
      </c>
      <c r="S30" s="24" t="str">
        <f t="shared" si="4"/>
        <v>HC</v>
      </c>
      <c r="T30" s="24" t="str">
        <f t="shared" si="5"/>
        <v>HC</v>
      </c>
    </row>
    <row r="31" spans="1:20" ht="16.5" customHeight="1">
      <c r="A31" s="111">
        <v>25</v>
      </c>
      <c r="B31" s="206">
        <f>дети!A25</f>
        <v>0</v>
      </c>
      <c r="C31" s="207">
        <v>0</v>
      </c>
      <c r="D31" s="207">
        <v>0</v>
      </c>
      <c r="E31" s="207">
        <v>0</v>
      </c>
      <c r="F31" s="207">
        <v>0</v>
      </c>
      <c r="G31" s="207">
        <v>0</v>
      </c>
      <c r="H31" s="207">
        <v>0</v>
      </c>
      <c r="I31" s="207">
        <v>0</v>
      </c>
      <c r="J31" s="207">
        <v>0</v>
      </c>
      <c r="K31" s="207">
        <v>0</v>
      </c>
      <c r="L31" s="207">
        <v>0</v>
      </c>
      <c r="M31" s="207">
        <v>0</v>
      </c>
      <c r="N31" s="207">
        <v>0</v>
      </c>
      <c r="O31" s="207">
        <v>0</v>
      </c>
      <c r="P31" s="207">
        <v>0</v>
      </c>
      <c r="Q31" s="200">
        <f t="shared" si="0"/>
        <v>0</v>
      </c>
      <c r="R31" s="62">
        <f t="shared" si="1"/>
        <v>0</v>
      </c>
      <c r="S31" s="24" t="str">
        <f t="shared" si="4"/>
        <v>HC</v>
      </c>
      <c r="T31" s="24" t="str">
        <f t="shared" si="5"/>
        <v>HC</v>
      </c>
    </row>
    <row r="32" spans="1:20" ht="18" customHeight="1">
      <c r="A32" s="111">
        <v>26</v>
      </c>
      <c r="B32" s="206">
        <f>дети!A26</f>
        <v>0</v>
      </c>
      <c r="C32" s="207">
        <v>0</v>
      </c>
      <c r="D32" s="207">
        <v>0</v>
      </c>
      <c r="E32" s="207">
        <v>0</v>
      </c>
      <c r="F32" s="207">
        <v>0</v>
      </c>
      <c r="G32" s="207">
        <v>0</v>
      </c>
      <c r="H32" s="207">
        <v>0</v>
      </c>
      <c r="I32" s="207">
        <v>0</v>
      </c>
      <c r="J32" s="207">
        <v>0</v>
      </c>
      <c r="K32" s="207">
        <v>0</v>
      </c>
      <c r="L32" s="207">
        <v>0</v>
      </c>
      <c r="M32" s="207">
        <v>0</v>
      </c>
      <c r="N32" s="207">
        <v>0</v>
      </c>
      <c r="O32" s="207">
        <v>0</v>
      </c>
      <c r="P32" s="207">
        <v>0</v>
      </c>
      <c r="Q32" s="200">
        <f t="shared" si="0"/>
        <v>0</v>
      </c>
      <c r="R32" s="62">
        <f t="shared" si="1"/>
        <v>0</v>
      </c>
      <c r="S32" s="24" t="str">
        <f t="shared" si="4"/>
        <v>HC</v>
      </c>
      <c r="T32" s="24" t="str">
        <f t="shared" si="5"/>
        <v>HC</v>
      </c>
    </row>
    <row r="33" spans="1:22" ht="18" customHeight="1">
      <c r="A33" s="111">
        <v>27</v>
      </c>
      <c r="B33" s="206">
        <f>дети!A27</f>
        <v>0</v>
      </c>
      <c r="C33" s="207">
        <v>0</v>
      </c>
      <c r="D33" s="207">
        <v>0</v>
      </c>
      <c r="E33" s="207">
        <v>0</v>
      </c>
      <c r="F33" s="207">
        <v>0</v>
      </c>
      <c r="G33" s="207">
        <v>0</v>
      </c>
      <c r="H33" s="207">
        <v>0</v>
      </c>
      <c r="I33" s="207">
        <v>0</v>
      </c>
      <c r="J33" s="207">
        <v>0</v>
      </c>
      <c r="K33" s="207">
        <v>0</v>
      </c>
      <c r="L33" s="207">
        <v>0</v>
      </c>
      <c r="M33" s="207">
        <v>0</v>
      </c>
      <c r="N33" s="207">
        <v>0</v>
      </c>
      <c r="O33" s="207">
        <v>0</v>
      </c>
      <c r="P33" s="207">
        <v>0</v>
      </c>
      <c r="Q33" s="200">
        <f t="shared" si="0"/>
        <v>0</v>
      </c>
      <c r="R33" s="62">
        <f t="shared" si="1"/>
        <v>0</v>
      </c>
      <c r="S33" s="24" t="str">
        <f>IF(Q33=3,"B",IF(Q33&gt;=2,"C","HC"))</f>
        <v>HC</v>
      </c>
      <c r="T33" s="24" t="str">
        <f>IF(R33=3,"B",IF(R33&gt;=2,"C","HC"))</f>
        <v>HC</v>
      </c>
    </row>
    <row r="34" spans="1:22" ht="18" customHeight="1">
      <c r="A34" s="111">
        <v>28</v>
      </c>
      <c r="B34" s="206">
        <f>дети!A28</f>
        <v>0</v>
      </c>
      <c r="C34" s="207">
        <v>0</v>
      </c>
      <c r="D34" s="207">
        <v>0</v>
      </c>
      <c r="E34" s="207">
        <v>0</v>
      </c>
      <c r="F34" s="207">
        <v>0</v>
      </c>
      <c r="G34" s="207">
        <v>0</v>
      </c>
      <c r="H34" s="207">
        <v>0</v>
      </c>
      <c r="I34" s="207">
        <v>0</v>
      </c>
      <c r="J34" s="207">
        <v>0</v>
      </c>
      <c r="K34" s="207">
        <v>0</v>
      </c>
      <c r="L34" s="207">
        <v>0</v>
      </c>
      <c r="M34" s="207">
        <v>0</v>
      </c>
      <c r="N34" s="207">
        <v>0</v>
      </c>
      <c r="O34" s="207">
        <v>0</v>
      </c>
      <c r="P34" s="207">
        <v>0</v>
      </c>
      <c r="Q34" s="200">
        <f t="shared" si="0"/>
        <v>0</v>
      </c>
      <c r="R34" s="62">
        <f t="shared" si="1"/>
        <v>0</v>
      </c>
      <c r="S34" s="24" t="str">
        <f>IF(Q34=3,"B",IF(Q34&gt;=2,"C","HC"))</f>
        <v>HC</v>
      </c>
      <c r="T34" s="24" t="str">
        <f>IF(R34=3,"B",IF(R34&gt;=2,"C","HC"))</f>
        <v>HC</v>
      </c>
    </row>
    <row r="35" spans="1:22" ht="16.5" customHeight="1">
      <c r="A35" s="203" t="s">
        <v>20</v>
      </c>
      <c r="B35" s="203"/>
      <c r="C35" s="204">
        <f>SUM(C7:C34)/23</f>
        <v>0</v>
      </c>
      <c r="D35" s="204">
        <f>SUM(D7:D34)/23</f>
        <v>0</v>
      </c>
      <c r="E35" s="204">
        <f>SUM(E7:E34)/23</f>
        <v>0</v>
      </c>
      <c r="F35" s="204">
        <f>SUM(F7:F34)/23</f>
        <v>0</v>
      </c>
      <c r="G35" s="204">
        <f>SUM(G7:G34)/23</f>
        <v>0</v>
      </c>
      <c r="H35" s="204">
        <f>H7</f>
        <v>0</v>
      </c>
      <c r="I35" s="204">
        <f>SUM(I7:I34)/23</f>
        <v>0</v>
      </c>
      <c r="J35" s="204">
        <f>SUM(J7:J34)/23</f>
        <v>0</v>
      </c>
      <c r="K35" s="204">
        <f>SUM(K7:K34)/23</f>
        <v>0</v>
      </c>
      <c r="L35" s="204">
        <f>SUM(L7:L34)/23</f>
        <v>0</v>
      </c>
      <c r="M35" s="204">
        <f>SUM(M7:M34)/23</f>
        <v>0</v>
      </c>
      <c r="N35" s="204">
        <f>N18</f>
        <v>0</v>
      </c>
      <c r="O35" s="204">
        <f>SUM(O7:O34)/23</f>
        <v>0</v>
      </c>
      <c r="P35" s="205">
        <f>SUM(P7:P34)/23</f>
        <v>0</v>
      </c>
      <c r="Q35" s="58" t="e">
        <f>SUM(Q7:Q34)/дети!G2</f>
        <v>#DIV/0!</v>
      </c>
      <c r="R35" s="58" t="e">
        <f>SUM(R7:R34)/дети!G2</f>
        <v>#DIV/0!</v>
      </c>
      <c r="S35" s="15">
        <f>SUM(S7:S34)/23</f>
        <v>0</v>
      </c>
      <c r="T35" s="15">
        <f>SUM(T7:T34)/23</f>
        <v>0</v>
      </c>
      <c r="V35" s="12" t="s">
        <v>27</v>
      </c>
    </row>
    <row r="36" spans="1:22" ht="18" customHeight="1">
      <c r="A36" s="53"/>
      <c r="B36" s="50" t="s">
        <v>31</v>
      </c>
      <c r="C36" s="51" t="e">
        <f>COUNTIF(C7:C34,"=3")/дети!G2</f>
        <v>#DIV/0!</v>
      </c>
      <c r="D36" s="51" t="e">
        <f>COUNTIF(D7:D34,"=3")/дети!G2</f>
        <v>#DIV/0!</v>
      </c>
      <c r="E36" s="51" t="e">
        <f>COUNTIF(E7:E34,"=3")/дети!G2</f>
        <v>#DIV/0!</v>
      </c>
      <c r="F36" s="51" t="e">
        <f>COUNTIF(F7:F34,"=3")/дети!G2</f>
        <v>#DIV/0!</v>
      </c>
      <c r="G36" s="51" t="e">
        <f>COUNTIF(G7:G34,"=3")/дети!G2</f>
        <v>#DIV/0!</v>
      </c>
      <c r="H36" s="51" t="e">
        <f>COUNTIF(H7:H34,"=3")/дети!G2</f>
        <v>#DIV/0!</v>
      </c>
      <c r="I36" s="51" t="e">
        <f>COUNTIF(I7:I34,"=3")/дети!G2</f>
        <v>#DIV/0!</v>
      </c>
      <c r="J36" s="51" t="e">
        <f>COUNTIF(J7:J34,"=3")/дети!G2</f>
        <v>#DIV/0!</v>
      </c>
      <c r="K36" s="51" t="e">
        <f>COUNTIF(K7:K34,"=3")/дети!G2</f>
        <v>#DIV/0!</v>
      </c>
      <c r="L36" s="51" t="e">
        <f>COUNTIF(L7:L34,"=3")/дети!G2</f>
        <v>#DIV/0!</v>
      </c>
      <c r="M36" s="51" t="e">
        <f>COUNTIF(M7:M34,"=3")/дети!G2</f>
        <v>#DIV/0!</v>
      </c>
      <c r="N36" s="51" t="e">
        <f>COUNTIF(N7:N34,"=3")/дети!G2</f>
        <v>#DIV/0!</v>
      </c>
      <c r="O36" s="51" t="e">
        <f>COUNTIF(O7:O34,"=3")/дети!G2</f>
        <v>#DIV/0!</v>
      </c>
      <c r="P36" s="51" t="e">
        <f>COUNTIF(P7:P34,"=3")/дети!G2</f>
        <v>#DIV/0!</v>
      </c>
      <c r="Q36" s="25" t="e">
        <f>COUNTIF(Q7:Q34,"=3")/дети!G2</f>
        <v>#DIV/0!</v>
      </c>
      <c r="R36" s="25" t="e">
        <f>COUNTIF(R7:R34,"=3")/дети!G2</f>
        <v>#DIV/0!</v>
      </c>
      <c r="S36" s="15"/>
      <c r="T36" s="15"/>
    </row>
    <row r="37" spans="1:22" ht="22.5" customHeight="1">
      <c r="A37" s="53"/>
      <c r="B37" s="52" t="s">
        <v>32</v>
      </c>
      <c r="C37" s="51" t="e">
        <f>COUNTIF(C7:C34,"=2")/дети!G2</f>
        <v>#DIV/0!</v>
      </c>
      <c r="D37" s="51" t="e">
        <f>COUNTIF(D7:D34,"=2")/дети!G2</f>
        <v>#DIV/0!</v>
      </c>
      <c r="E37" s="51" t="e">
        <f>COUNTIF(E7:E34,"=2")/дети!G2</f>
        <v>#DIV/0!</v>
      </c>
      <c r="F37" s="51" t="e">
        <f>COUNTIF(F7:F34,"=2")/дети!G2</f>
        <v>#DIV/0!</v>
      </c>
      <c r="G37" s="51" t="e">
        <f>COUNTIF(G7:G34,"=2")/дети!G2</f>
        <v>#DIV/0!</v>
      </c>
      <c r="H37" s="51" t="e">
        <f>COUNTIF(H7:H34,"=2")/дети!G2</f>
        <v>#DIV/0!</v>
      </c>
      <c r="I37" s="51" t="e">
        <f>COUNTIF(I7:I34,"=2")/дети!G2</f>
        <v>#DIV/0!</v>
      </c>
      <c r="J37" s="51" t="e">
        <f>COUNTIF(J7:J34,"=2")/дети!G2</f>
        <v>#DIV/0!</v>
      </c>
      <c r="K37" s="51" t="e">
        <f>COUNTIF(K7:K34,"=2")/дети!G2</f>
        <v>#DIV/0!</v>
      </c>
      <c r="L37" s="51" t="e">
        <f>COUNTIF(L7:L34,"=2")/дети!G2</f>
        <v>#DIV/0!</v>
      </c>
      <c r="M37" s="51" t="e">
        <f>COUNTIF(M7:M34,"=2")/дети!G2</f>
        <v>#DIV/0!</v>
      </c>
      <c r="N37" s="51" t="e">
        <f>COUNTIF(N7:N34,"=2")/дети!G2</f>
        <v>#DIV/0!</v>
      </c>
      <c r="O37" s="51" t="e">
        <f>COUNTIF(O7:O34,"=2")/дети!G2</f>
        <v>#DIV/0!</v>
      </c>
      <c r="P37" s="51" t="e">
        <f>COUNTIF(P7:P34,"=2")/дети!G2</f>
        <v>#DIV/0!</v>
      </c>
      <c r="Q37" s="25" t="e">
        <f>100%-(Q38+Q36)</f>
        <v>#DIV/0!</v>
      </c>
      <c r="R37" s="25" t="e">
        <f>100%-(R38+R36)</f>
        <v>#DIV/0!</v>
      </c>
      <c r="S37" s="15"/>
      <c r="T37" s="15"/>
    </row>
    <row r="38" spans="1:22" ht="18.75" customHeight="1">
      <c r="A38" s="53"/>
      <c r="B38" s="50" t="s">
        <v>30</v>
      </c>
      <c r="C38" s="51" t="e">
        <f>COUNTIF(C7:C34,"=1")/дети!G2</f>
        <v>#DIV/0!</v>
      </c>
      <c r="D38" s="51" t="e">
        <f>COUNTIF(D7:D34,"=1")/дети!G2</f>
        <v>#DIV/0!</v>
      </c>
      <c r="E38" s="51" t="e">
        <f>COUNTIF(E7:E34,"=1")/дети!G2</f>
        <v>#DIV/0!</v>
      </c>
      <c r="F38" s="51" t="e">
        <f>COUNTIF(F7:F34,"=1")/дети!G2</f>
        <v>#DIV/0!</v>
      </c>
      <c r="G38" s="51" t="e">
        <f>COUNTIF(G7:G34,"=1")/дети!G2</f>
        <v>#DIV/0!</v>
      </c>
      <c r="H38" s="51" t="e">
        <f>COUNTIF(H7:H34,"=1")/дети!G2</f>
        <v>#DIV/0!</v>
      </c>
      <c r="I38" s="51" t="e">
        <f>COUNTIF(I7:I34,"=1")/дети!G2</f>
        <v>#DIV/0!</v>
      </c>
      <c r="J38" s="51" t="e">
        <f>COUNTIF(J7:J34,"=1")/дети!G2</f>
        <v>#DIV/0!</v>
      </c>
      <c r="K38" s="51" t="e">
        <f>COUNTIF(K7:K34,"=1")/дети!G2</f>
        <v>#DIV/0!</v>
      </c>
      <c r="L38" s="51" t="e">
        <f>COUNTIF(L7:L34,"=1")/дети!G2</f>
        <v>#DIV/0!</v>
      </c>
      <c r="M38" s="51" t="e">
        <f>COUNTIF(M7:M34,"=1")/дети!G2</f>
        <v>#DIV/0!</v>
      </c>
      <c r="N38" s="51" t="e">
        <f>COUNTIF(N7:N34,"=1")/дети!G2</f>
        <v>#DIV/0!</v>
      </c>
      <c r="O38" s="51" t="e">
        <f>COUNTIF(O7:O34,"=1")/дети!G2</f>
        <v>#DIV/0!</v>
      </c>
      <c r="P38" s="51" t="e">
        <f>COUNTIF(P7:P34,"=1")/дети!G2</f>
        <v>#DIV/0!</v>
      </c>
      <c r="Q38" s="30" t="e">
        <f>COUNTIF(Q7:Q34,"&lt;2")/дети!G2</f>
        <v>#DIV/0!</v>
      </c>
      <c r="R38" s="30" t="e">
        <f>COUNTIF(R7:R34,"&lt;2")/дети!G2</f>
        <v>#DIV/0!</v>
      </c>
      <c r="S38" s="15"/>
      <c r="T38" s="15"/>
    </row>
  </sheetData>
  <mergeCells count="12">
    <mergeCell ref="A35:B35"/>
    <mergeCell ref="A5:A6"/>
    <mergeCell ref="B5:B6"/>
    <mergeCell ref="C5:D5"/>
    <mergeCell ref="E5:F5"/>
    <mergeCell ref="O5:P5"/>
    <mergeCell ref="Q5:R5"/>
    <mergeCell ref="S5:T5"/>
    <mergeCell ref="G5:H5"/>
    <mergeCell ref="I5:J5"/>
    <mergeCell ref="K5:L5"/>
    <mergeCell ref="M5:N5"/>
  </mergeCells>
  <phoneticPr fontId="0" type="noConversion"/>
  <pageMargins left="0.7" right="0.7" top="0.75" bottom="0.75" header="0.3" footer="0.3"/>
  <pageSetup paperSize="9" scale="49" orientation="landscape" verticalDpi="0" r:id="rId1"/>
  <rowBreaks count="2" manualBreakCount="2">
    <brk id="38" max="19" man="1"/>
    <brk id="52" max="16383" man="1"/>
  </rowBreaks>
  <colBreaks count="1" manualBreakCount="1">
    <brk id="20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tabSelected="1" view="pageBreakPreview" zoomScale="80" zoomScaleNormal="80" zoomScaleSheetLayoutView="80" zoomScalePageLayoutView="80" workbookViewId="0">
      <selection sqref="A1:S1"/>
    </sheetView>
  </sheetViews>
  <sheetFormatPr defaultColWidth="8.85546875" defaultRowHeight="15"/>
  <cols>
    <col min="1" max="1" width="4.85546875" style="20" customWidth="1"/>
    <col min="2" max="2" width="24" style="20" customWidth="1"/>
    <col min="3" max="3" width="10.85546875" style="20" customWidth="1"/>
    <col min="4" max="4" width="9.85546875" style="20" customWidth="1"/>
    <col min="5" max="6" width="7.85546875" style="20" customWidth="1"/>
    <col min="7" max="7" width="8.85546875" style="20"/>
    <col min="8" max="8" width="7.28515625" style="20" customWidth="1"/>
    <col min="9" max="9" width="8.85546875" style="20"/>
    <col min="10" max="10" width="6.85546875" style="20" customWidth="1"/>
    <col min="11" max="11" width="9.85546875" style="20" customWidth="1"/>
    <col min="12" max="12" width="6.85546875" style="20" customWidth="1"/>
    <col min="13" max="13" width="6.28515625" style="20" customWidth="1"/>
    <col min="14" max="14" width="6.85546875" style="20" customWidth="1"/>
    <col min="15" max="15" width="8.28515625" style="20" customWidth="1"/>
    <col min="16" max="16" width="7.42578125" style="20" customWidth="1"/>
    <col min="17" max="18" width="6.140625" style="20" customWidth="1"/>
    <col min="19" max="16384" width="8.85546875" style="20"/>
  </cols>
  <sheetData>
    <row r="1" spans="1:19" ht="20.25">
      <c r="A1" s="188" t="str">
        <f>дети!A30</f>
        <v>Мониторинг образовательного процесса группы №___ (подготовительная)  на  20___-20___ уч год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</row>
    <row r="2" spans="1:19" ht="18.75">
      <c r="A2" s="6"/>
      <c r="B2" s="38" t="str">
        <f>дети!A31</f>
        <v>Воспитатель: ____________</v>
      </c>
      <c r="C2" s="6"/>
      <c r="D2" s="6"/>
      <c r="E2" s="6"/>
      <c r="F2" s="6"/>
      <c r="G2" s="6"/>
    </row>
    <row r="3" spans="1:19" ht="18.75">
      <c r="A3" s="6"/>
      <c r="B3" s="38" t="str">
        <f>дети!A32</f>
        <v>Воспитатель: ______________</v>
      </c>
      <c r="C3" s="6"/>
      <c r="D3" s="6"/>
      <c r="E3" s="6"/>
      <c r="F3" s="6"/>
      <c r="G3" s="6"/>
    </row>
    <row r="4" spans="1:19" ht="20.25">
      <c r="A4" s="6"/>
      <c r="B4" s="38"/>
      <c r="C4" s="6"/>
      <c r="D4" s="39" t="s">
        <v>42</v>
      </c>
      <c r="E4" s="6"/>
      <c r="F4" s="6"/>
      <c r="G4" s="6"/>
    </row>
    <row r="5" spans="1:19" ht="90.75" customHeight="1">
      <c r="A5" s="77" t="s">
        <v>0</v>
      </c>
      <c r="B5" s="77" t="s">
        <v>12</v>
      </c>
      <c r="C5" s="139" t="s">
        <v>73</v>
      </c>
      <c r="D5" s="139"/>
      <c r="E5" s="139" t="s">
        <v>54</v>
      </c>
      <c r="F5" s="139"/>
      <c r="G5" s="139" t="s">
        <v>55</v>
      </c>
      <c r="H5" s="139"/>
      <c r="I5" s="139" t="s">
        <v>56</v>
      </c>
      <c r="J5" s="139"/>
      <c r="K5" s="139" t="s">
        <v>57</v>
      </c>
      <c r="L5" s="139"/>
      <c r="M5" s="139" t="s">
        <v>58</v>
      </c>
      <c r="N5" s="139"/>
      <c r="O5" s="141" t="s">
        <v>13</v>
      </c>
      <c r="P5" s="141"/>
      <c r="Q5" s="140" t="s">
        <v>14</v>
      </c>
      <c r="R5" s="140"/>
    </row>
    <row r="6" spans="1:19">
      <c r="A6" s="77"/>
      <c r="B6" s="209"/>
      <c r="C6" s="18" t="s">
        <v>10</v>
      </c>
      <c r="D6" s="18" t="s">
        <v>11</v>
      </c>
      <c r="E6" s="18" t="s">
        <v>10</v>
      </c>
      <c r="F6" s="18" t="s">
        <v>11</v>
      </c>
      <c r="G6" s="18" t="s">
        <v>10</v>
      </c>
      <c r="H6" s="18" t="s">
        <v>11</v>
      </c>
      <c r="I6" s="18" t="s">
        <v>10</v>
      </c>
      <c r="J6" s="18" t="s">
        <v>11</v>
      </c>
      <c r="K6" s="18" t="s">
        <v>10</v>
      </c>
      <c r="L6" s="18" t="s">
        <v>11</v>
      </c>
      <c r="M6" s="18" t="s">
        <v>10</v>
      </c>
      <c r="N6" s="18" t="s">
        <v>11</v>
      </c>
      <c r="O6" s="64" t="s">
        <v>10</v>
      </c>
      <c r="P6" s="65" t="s">
        <v>11</v>
      </c>
      <c r="Q6" s="19" t="s">
        <v>10</v>
      </c>
      <c r="R6" s="19" t="s">
        <v>11</v>
      </c>
    </row>
    <row r="7" spans="1:19" ht="15.75">
      <c r="A7" s="208">
        <v>1</v>
      </c>
      <c r="B7" s="194">
        <f>дети!A1</f>
        <v>0</v>
      </c>
      <c r="C7" s="191">
        <v>0</v>
      </c>
      <c r="D7" s="191">
        <v>0</v>
      </c>
      <c r="E7" s="191">
        <v>0</v>
      </c>
      <c r="F7" s="191">
        <v>0</v>
      </c>
      <c r="G7" s="191">
        <v>0</v>
      </c>
      <c r="H7" s="191">
        <v>0</v>
      </c>
      <c r="I7" s="191">
        <v>0</v>
      </c>
      <c r="J7" s="191">
        <v>0</v>
      </c>
      <c r="K7" s="191">
        <v>0</v>
      </c>
      <c r="L7" s="191">
        <v>0</v>
      </c>
      <c r="M7" s="191">
        <v>0</v>
      </c>
      <c r="N7" s="191">
        <v>0</v>
      </c>
      <c r="O7" s="66">
        <f>(C7+E7+G7+I7+K7+M7)/6</f>
        <v>0</v>
      </c>
      <c r="P7" s="67">
        <f>(D7+F7+H7+J7+L7+N7)/6</f>
        <v>0</v>
      </c>
      <c r="Q7" s="24" t="str">
        <f>IF(O7=3,"B",IF(O7&gt;=2,"C","HC"))</f>
        <v>HC</v>
      </c>
      <c r="R7" s="24" t="str">
        <f>IF(P7=3,"B",IF(P7&gt;=2,"C","HC"))</f>
        <v>HC</v>
      </c>
    </row>
    <row r="8" spans="1:19" ht="15.75">
      <c r="A8" s="208">
        <v>2</v>
      </c>
      <c r="B8" s="194">
        <f>дети!A2</f>
        <v>0</v>
      </c>
      <c r="C8" s="191">
        <v>0</v>
      </c>
      <c r="D8" s="191">
        <v>0</v>
      </c>
      <c r="E8" s="191">
        <v>0</v>
      </c>
      <c r="F8" s="191">
        <v>0</v>
      </c>
      <c r="G8" s="191">
        <v>0</v>
      </c>
      <c r="H8" s="191">
        <v>0</v>
      </c>
      <c r="I8" s="191">
        <v>0</v>
      </c>
      <c r="J8" s="191">
        <v>0</v>
      </c>
      <c r="K8" s="191">
        <v>0</v>
      </c>
      <c r="L8" s="191">
        <v>0</v>
      </c>
      <c r="M8" s="191">
        <v>0</v>
      </c>
      <c r="N8" s="191">
        <v>0</v>
      </c>
      <c r="O8" s="66">
        <f t="shared" ref="O8:O34" si="0">(C8+E8+G8+I8+K8+M8)/6</f>
        <v>0</v>
      </c>
      <c r="P8" s="67">
        <f t="shared" ref="P8:P34" si="1">(D8+F8+H8+J8+L8+N8)/6</f>
        <v>0</v>
      </c>
      <c r="Q8" s="24" t="str">
        <f t="shared" ref="Q8:Q20" si="2">IF(O8=3,"B",IF(O8&gt;=2,"C","HC"))</f>
        <v>HC</v>
      </c>
      <c r="R8" s="24" t="str">
        <f t="shared" ref="R8:R20" si="3">IF(P8=3,"B",IF(P8&gt;=2,"C","HC"))</f>
        <v>HC</v>
      </c>
    </row>
    <row r="9" spans="1:19" ht="15.75">
      <c r="A9" s="208">
        <v>3</v>
      </c>
      <c r="B9" s="194">
        <f>дети!A3</f>
        <v>0</v>
      </c>
      <c r="C9" s="191">
        <v>0</v>
      </c>
      <c r="D9" s="191">
        <v>0</v>
      </c>
      <c r="E9" s="191">
        <v>0</v>
      </c>
      <c r="F9" s="191">
        <v>0</v>
      </c>
      <c r="G9" s="191">
        <v>0</v>
      </c>
      <c r="H9" s="191">
        <v>0</v>
      </c>
      <c r="I9" s="191">
        <v>0</v>
      </c>
      <c r="J9" s="191">
        <v>0</v>
      </c>
      <c r="K9" s="191">
        <v>0</v>
      </c>
      <c r="L9" s="191">
        <v>0</v>
      </c>
      <c r="M9" s="191">
        <v>0</v>
      </c>
      <c r="N9" s="191">
        <v>0</v>
      </c>
      <c r="O9" s="66">
        <f t="shared" si="0"/>
        <v>0</v>
      </c>
      <c r="P9" s="67">
        <f t="shared" si="1"/>
        <v>0</v>
      </c>
      <c r="Q9" s="24" t="str">
        <f t="shared" si="2"/>
        <v>HC</v>
      </c>
      <c r="R9" s="24" t="str">
        <f t="shared" si="3"/>
        <v>HC</v>
      </c>
    </row>
    <row r="10" spans="1:19" ht="15.75">
      <c r="A10" s="208">
        <v>4</v>
      </c>
      <c r="B10" s="194">
        <f>дети!A4</f>
        <v>0</v>
      </c>
      <c r="C10" s="191">
        <v>0</v>
      </c>
      <c r="D10" s="191">
        <v>0</v>
      </c>
      <c r="E10" s="191">
        <v>0</v>
      </c>
      <c r="F10" s="191">
        <v>0</v>
      </c>
      <c r="G10" s="191">
        <v>0</v>
      </c>
      <c r="H10" s="191">
        <v>0</v>
      </c>
      <c r="I10" s="191">
        <v>0</v>
      </c>
      <c r="J10" s="191">
        <v>0</v>
      </c>
      <c r="K10" s="191">
        <v>0</v>
      </c>
      <c r="L10" s="191">
        <v>0</v>
      </c>
      <c r="M10" s="191">
        <v>0</v>
      </c>
      <c r="N10" s="191">
        <v>0</v>
      </c>
      <c r="O10" s="66">
        <f t="shared" si="0"/>
        <v>0</v>
      </c>
      <c r="P10" s="67">
        <f t="shared" si="1"/>
        <v>0</v>
      </c>
      <c r="Q10" s="24" t="str">
        <f t="shared" si="2"/>
        <v>HC</v>
      </c>
      <c r="R10" s="24" t="str">
        <f t="shared" si="3"/>
        <v>HC</v>
      </c>
    </row>
    <row r="11" spans="1:19" ht="15.75">
      <c r="A11" s="208">
        <v>5</v>
      </c>
      <c r="B11" s="194">
        <f>дети!A5</f>
        <v>0</v>
      </c>
      <c r="C11" s="191">
        <v>0</v>
      </c>
      <c r="D11" s="191">
        <v>0</v>
      </c>
      <c r="E11" s="191">
        <v>0</v>
      </c>
      <c r="F11" s="191">
        <v>0</v>
      </c>
      <c r="G11" s="191">
        <v>0</v>
      </c>
      <c r="H11" s="191">
        <v>0</v>
      </c>
      <c r="I11" s="191">
        <v>0</v>
      </c>
      <c r="J11" s="191">
        <v>0</v>
      </c>
      <c r="K11" s="191">
        <v>0</v>
      </c>
      <c r="L11" s="191">
        <v>0</v>
      </c>
      <c r="M11" s="191">
        <v>0</v>
      </c>
      <c r="N11" s="191">
        <v>0</v>
      </c>
      <c r="O11" s="66">
        <f t="shared" si="0"/>
        <v>0</v>
      </c>
      <c r="P11" s="67">
        <f t="shared" si="1"/>
        <v>0</v>
      </c>
      <c r="Q11" s="24" t="str">
        <f t="shared" si="2"/>
        <v>HC</v>
      </c>
      <c r="R11" s="24" t="str">
        <f t="shared" si="3"/>
        <v>HC</v>
      </c>
    </row>
    <row r="12" spans="1:19" ht="15.75">
      <c r="A12" s="208">
        <v>6</v>
      </c>
      <c r="B12" s="194">
        <f>дети!A6</f>
        <v>0</v>
      </c>
      <c r="C12" s="191">
        <v>0</v>
      </c>
      <c r="D12" s="191">
        <v>0</v>
      </c>
      <c r="E12" s="191">
        <v>0</v>
      </c>
      <c r="F12" s="191">
        <v>0</v>
      </c>
      <c r="G12" s="191">
        <v>0</v>
      </c>
      <c r="H12" s="191">
        <v>0</v>
      </c>
      <c r="I12" s="191">
        <v>0</v>
      </c>
      <c r="J12" s="191">
        <v>0</v>
      </c>
      <c r="K12" s="191">
        <v>0</v>
      </c>
      <c r="L12" s="191">
        <v>0</v>
      </c>
      <c r="M12" s="191">
        <v>0</v>
      </c>
      <c r="N12" s="191">
        <v>0</v>
      </c>
      <c r="O12" s="66">
        <f t="shared" si="0"/>
        <v>0</v>
      </c>
      <c r="P12" s="67">
        <f t="shared" si="1"/>
        <v>0</v>
      </c>
      <c r="Q12" s="24" t="str">
        <f t="shared" si="2"/>
        <v>HC</v>
      </c>
      <c r="R12" s="24" t="str">
        <f t="shared" si="3"/>
        <v>HC</v>
      </c>
    </row>
    <row r="13" spans="1:19" ht="15.75">
      <c r="A13" s="208">
        <v>7</v>
      </c>
      <c r="B13" s="194">
        <f>дети!A7</f>
        <v>0</v>
      </c>
      <c r="C13" s="191">
        <v>0</v>
      </c>
      <c r="D13" s="191">
        <v>0</v>
      </c>
      <c r="E13" s="191">
        <v>0</v>
      </c>
      <c r="F13" s="191">
        <v>0</v>
      </c>
      <c r="G13" s="191">
        <v>0</v>
      </c>
      <c r="H13" s="191">
        <v>0</v>
      </c>
      <c r="I13" s="191">
        <v>0</v>
      </c>
      <c r="J13" s="191">
        <v>0</v>
      </c>
      <c r="K13" s="191">
        <v>0</v>
      </c>
      <c r="L13" s="191">
        <v>0</v>
      </c>
      <c r="M13" s="191">
        <v>0</v>
      </c>
      <c r="N13" s="191">
        <v>0</v>
      </c>
      <c r="O13" s="66">
        <f t="shared" si="0"/>
        <v>0</v>
      </c>
      <c r="P13" s="67">
        <f t="shared" si="1"/>
        <v>0</v>
      </c>
      <c r="Q13" s="24" t="str">
        <f t="shared" si="2"/>
        <v>HC</v>
      </c>
      <c r="R13" s="24" t="str">
        <f t="shared" si="3"/>
        <v>HC</v>
      </c>
    </row>
    <row r="14" spans="1:19" ht="15.75">
      <c r="A14" s="208">
        <v>8</v>
      </c>
      <c r="B14" s="194">
        <f>дети!A8</f>
        <v>0</v>
      </c>
      <c r="C14" s="191">
        <v>0</v>
      </c>
      <c r="D14" s="191">
        <v>0</v>
      </c>
      <c r="E14" s="191">
        <v>0</v>
      </c>
      <c r="F14" s="191">
        <v>0</v>
      </c>
      <c r="G14" s="191">
        <v>0</v>
      </c>
      <c r="H14" s="191">
        <v>0</v>
      </c>
      <c r="I14" s="191">
        <v>0</v>
      </c>
      <c r="J14" s="191">
        <v>0</v>
      </c>
      <c r="K14" s="191">
        <v>0</v>
      </c>
      <c r="L14" s="191">
        <v>0</v>
      </c>
      <c r="M14" s="191">
        <v>0</v>
      </c>
      <c r="N14" s="191">
        <v>0</v>
      </c>
      <c r="O14" s="66">
        <f t="shared" si="0"/>
        <v>0</v>
      </c>
      <c r="P14" s="67">
        <f t="shared" si="1"/>
        <v>0</v>
      </c>
      <c r="Q14" s="24" t="str">
        <f t="shared" si="2"/>
        <v>HC</v>
      </c>
      <c r="R14" s="24" t="str">
        <f t="shared" si="3"/>
        <v>HC</v>
      </c>
    </row>
    <row r="15" spans="1:19" ht="15.75">
      <c r="A15" s="208">
        <v>9</v>
      </c>
      <c r="B15" s="194">
        <f>дети!A9</f>
        <v>0</v>
      </c>
      <c r="C15" s="191">
        <v>0</v>
      </c>
      <c r="D15" s="191">
        <v>0</v>
      </c>
      <c r="E15" s="191">
        <v>0</v>
      </c>
      <c r="F15" s="191">
        <v>0</v>
      </c>
      <c r="G15" s="191">
        <v>0</v>
      </c>
      <c r="H15" s="191">
        <v>0</v>
      </c>
      <c r="I15" s="191">
        <v>0</v>
      </c>
      <c r="J15" s="191">
        <v>0</v>
      </c>
      <c r="K15" s="191">
        <v>0</v>
      </c>
      <c r="L15" s="191">
        <v>0</v>
      </c>
      <c r="M15" s="191">
        <v>0</v>
      </c>
      <c r="N15" s="191">
        <v>0</v>
      </c>
      <c r="O15" s="66">
        <f t="shared" si="0"/>
        <v>0</v>
      </c>
      <c r="P15" s="67">
        <f t="shared" si="1"/>
        <v>0</v>
      </c>
      <c r="Q15" s="24" t="str">
        <f t="shared" si="2"/>
        <v>HC</v>
      </c>
      <c r="R15" s="24" t="str">
        <f t="shared" si="3"/>
        <v>HC</v>
      </c>
    </row>
    <row r="16" spans="1:19" ht="15.75">
      <c r="A16" s="208">
        <v>10</v>
      </c>
      <c r="B16" s="194">
        <f>дети!A10</f>
        <v>0</v>
      </c>
      <c r="C16" s="191">
        <v>0</v>
      </c>
      <c r="D16" s="191">
        <v>0</v>
      </c>
      <c r="E16" s="191">
        <v>0</v>
      </c>
      <c r="F16" s="191">
        <v>0</v>
      </c>
      <c r="G16" s="191">
        <v>0</v>
      </c>
      <c r="H16" s="191">
        <v>0</v>
      </c>
      <c r="I16" s="191">
        <v>0</v>
      </c>
      <c r="J16" s="191">
        <v>0</v>
      </c>
      <c r="K16" s="191">
        <v>0</v>
      </c>
      <c r="L16" s="191">
        <v>0</v>
      </c>
      <c r="M16" s="191">
        <v>0</v>
      </c>
      <c r="N16" s="191">
        <v>0</v>
      </c>
      <c r="O16" s="66">
        <f t="shared" si="0"/>
        <v>0</v>
      </c>
      <c r="P16" s="67">
        <f t="shared" si="1"/>
        <v>0</v>
      </c>
      <c r="Q16" s="24" t="str">
        <f t="shared" si="2"/>
        <v>HC</v>
      </c>
      <c r="R16" s="24" t="str">
        <f t="shared" si="3"/>
        <v>HC</v>
      </c>
    </row>
    <row r="17" spans="1:18" ht="15.75">
      <c r="A17" s="208">
        <v>11</v>
      </c>
      <c r="B17" s="194">
        <f>дети!A11</f>
        <v>0</v>
      </c>
      <c r="C17" s="191">
        <v>0</v>
      </c>
      <c r="D17" s="191">
        <v>0</v>
      </c>
      <c r="E17" s="191">
        <v>0</v>
      </c>
      <c r="F17" s="191">
        <v>0</v>
      </c>
      <c r="G17" s="191">
        <v>0</v>
      </c>
      <c r="H17" s="191">
        <v>0</v>
      </c>
      <c r="I17" s="191">
        <v>0</v>
      </c>
      <c r="J17" s="191">
        <v>0</v>
      </c>
      <c r="K17" s="191">
        <v>0</v>
      </c>
      <c r="L17" s="191">
        <v>0</v>
      </c>
      <c r="M17" s="191">
        <v>0</v>
      </c>
      <c r="N17" s="191">
        <v>0</v>
      </c>
      <c r="O17" s="66">
        <f t="shared" si="0"/>
        <v>0</v>
      </c>
      <c r="P17" s="67">
        <f t="shared" si="1"/>
        <v>0</v>
      </c>
      <c r="Q17" s="24" t="str">
        <f t="shared" si="2"/>
        <v>HC</v>
      </c>
      <c r="R17" s="24" t="str">
        <f t="shared" si="3"/>
        <v>HC</v>
      </c>
    </row>
    <row r="18" spans="1:18" ht="16.5" customHeight="1">
      <c r="A18" s="208">
        <v>12</v>
      </c>
      <c r="B18" s="194">
        <f>дети!A12</f>
        <v>0</v>
      </c>
      <c r="C18" s="191">
        <v>0</v>
      </c>
      <c r="D18" s="191">
        <v>0</v>
      </c>
      <c r="E18" s="191">
        <v>0</v>
      </c>
      <c r="F18" s="191">
        <v>0</v>
      </c>
      <c r="G18" s="191">
        <v>0</v>
      </c>
      <c r="H18" s="191">
        <v>0</v>
      </c>
      <c r="I18" s="191">
        <v>0</v>
      </c>
      <c r="J18" s="191">
        <v>0</v>
      </c>
      <c r="K18" s="191">
        <v>0</v>
      </c>
      <c r="L18" s="191">
        <v>0</v>
      </c>
      <c r="M18" s="191">
        <v>0</v>
      </c>
      <c r="N18" s="191">
        <v>0</v>
      </c>
      <c r="O18" s="66">
        <f t="shared" si="0"/>
        <v>0</v>
      </c>
      <c r="P18" s="67">
        <f t="shared" si="1"/>
        <v>0</v>
      </c>
      <c r="Q18" s="24" t="str">
        <f t="shared" si="2"/>
        <v>HC</v>
      </c>
      <c r="R18" s="24" t="str">
        <f t="shared" si="3"/>
        <v>HC</v>
      </c>
    </row>
    <row r="19" spans="1:18" ht="15.75">
      <c r="A19" s="208">
        <v>13</v>
      </c>
      <c r="B19" s="194">
        <f>дети!A13</f>
        <v>0</v>
      </c>
      <c r="C19" s="191">
        <v>0</v>
      </c>
      <c r="D19" s="191">
        <v>0</v>
      </c>
      <c r="E19" s="191">
        <v>0</v>
      </c>
      <c r="F19" s="191">
        <v>0</v>
      </c>
      <c r="G19" s="191">
        <v>0</v>
      </c>
      <c r="H19" s="191">
        <v>0</v>
      </c>
      <c r="I19" s="191">
        <v>0</v>
      </c>
      <c r="J19" s="191">
        <v>0</v>
      </c>
      <c r="K19" s="191">
        <v>0</v>
      </c>
      <c r="L19" s="191">
        <v>0</v>
      </c>
      <c r="M19" s="191">
        <v>0</v>
      </c>
      <c r="N19" s="191">
        <v>0</v>
      </c>
      <c r="O19" s="66">
        <f t="shared" si="0"/>
        <v>0</v>
      </c>
      <c r="P19" s="67">
        <f t="shared" si="1"/>
        <v>0</v>
      </c>
      <c r="Q19" s="24" t="str">
        <f t="shared" si="2"/>
        <v>HC</v>
      </c>
      <c r="R19" s="24" t="str">
        <f t="shared" si="3"/>
        <v>HC</v>
      </c>
    </row>
    <row r="20" spans="1:18" ht="15.75">
      <c r="A20" s="208">
        <v>14</v>
      </c>
      <c r="B20" s="194">
        <f>дети!A14</f>
        <v>0</v>
      </c>
      <c r="C20" s="191">
        <v>0</v>
      </c>
      <c r="D20" s="191">
        <v>0</v>
      </c>
      <c r="E20" s="191">
        <v>0</v>
      </c>
      <c r="F20" s="191">
        <v>0</v>
      </c>
      <c r="G20" s="191">
        <v>0</v>
      </c>
      <c r="H20" s="191">
        <v>0</v>
      </c>
      <c r="I20" s="191">
        <v>0</v>
      </c>
      <c r="J20" s="191">
        <v>0</v>
      </c>
      <c r="K20" s="191">
        <v>0</v>
      </c>
      <c r="L20" s="191">
        <v>0</v>
      </c>
      <c r="M20" s="191">
        <v>0</v>
      </c>
      <c r="N20" s="191">
        <v>0</v>
      </c>
      <c r="O20" s="66">
        <f t="shared" si="0"/>
        <v>0</v>
      </c>
      <c r="P20" s="67">
        <f t="shared" si="1"/>
        <v>0</v>
      </c>
      <c r="Q20" s="24" t="str">
        <f t="shared" si="2"/>
        <v>HC</v>
      </c>
      <c r="R20" s="24" t="str">
        <f t="shared" si="3"/>
        <v>HC</v>
      </c>
    </row>
    <row r="21" spans="1:18" ht="15.75">
      <c r="A21" s="208">
        <v>15</v>
      </c>
      <c r="B21" s="194">
        <f>дети!A15</f>
        <v>0</v>
      </c>
      <c r="C21" s="191">
        <v>0</v>
      </c>
      <c r="D21" s="191">
        <v>0</v>
      </c>
      <c r="E21" s="191">
        <v>0</v>
      </c>
      <c r="F21" s="191">
        <v>0</v>
      </c>
      <c r="G21" s="191">
        <v>0</v>
      </c>
      <c r="H21" s="191">
        <v>0</v>
      </c>
      <c r="I21" s="191">
        <v>0</v>
      </c>
      <c r="J21" s="191">
        <v>0</v>
      </c>
      <c r="K21" s="191">
        <v>0</v>
      </c>
      <c r="L21" s="191">
        <v>0</v>
      </c>
      <c r="M21" s="191">
        <v>0</v>
      </c>
      <c r="N21" s="191">
        <v>0</v>
      </c>
      <c r="O21" s="66">
        <f t="shared" si="0"/>
        <v>0</v>
      </c>
      <c r="P21" s="67">
        <f t="shared" si="1"/>
        <v>0</v>
      </c>
      <c r="Q21" s="24" t="str">
        <f t="shared" ref="Q21:Q34" si="4">IF(O21=3,"B",IF(O21&gt;=2,"C","HC"))</f>
        <v>HC</v>
      </c>
      <c r="R21" s="24" t="str">
        <f t="shared" ref="R21:R34" si="5">IF(P21=3,"B",IF(P21&gt;=2,"C","HC"))</f>
        <v>HC</v>
      </c>
    </row>
    <row r="22" spans="1:18" ht="15.75">
      <c r="A22" s="208">
        <v>16</v>
      </c>
      <c r="B22" s="194">
        <f>дети!A16</f>
        <v>0</v>
      </c>
      <c r="C22" s="191">
        <v>0</v>
      </c>
      <c r="D22" s="191">
        <v>0</v>
      </c>
      <c r="E22" s="191">
        <v>0</v>
      </c>
      <c r="F22" s="191">
        <v>0</v>
      </c>
      <c r="G22" s="191">
        <v>0</v>
      </c>
      <c r="H22" s="191">
        <v>0</v>
      </c>
      <c r="I22" s="191">
        <v>0</v>
      </c>
      <c r="J22" s="191">
        <v>0</v>
      </c>
      <c r="K22" s="191">
        <v>0</v>
      </c>
      <c r="L22" s="191">
        <v>0</v>
      </c>
      <c r="M22" s="191">
        <v>0</v>
      </c>
      <c r="N22" s="191">
        <v>0</v>
      </c>
      <c r="O22" s="66">
        <f t="shared" si="0"/>
        <v>0</v>
      </c>
      <c r="P22" s="67">
        <f t="shared" si="1"/>
        <v>0</v>
      </c>
      <c r="Q22" s="24" t="str">
        <f t="shared" si="4"/>
        <v>HC</v>
      </c>
      <c r="R22" s="24" t="str">
        <f t="shared" si="5"/>
        <v>HC</v>
      </c>
    </row>
    <row r="23" spans="1:18" ht="15.75">
      <c r="A23" s="208">
        <v>17</v>
      </c>
      <c r="B23" s="194">
        <f>дети!A17</f>
        <v>0</v>
      </c>
      <c r="C23" s="191">
        <v>0</v>
      </c>
      <c r="D23" s="191">
        <v>0</v>
      </c>
      <c r="E23" s="191">
        <v>0</v>
      </c>
      <c r="F23" s="191">
        <v>0</v>
      </c>
      <c r="G23" s="191">
        <v>0</v>
      </c>
      <c r="H23" s="191">
        <v>0</v>
      </c>
      <c r="I23" s="191">
        <v>0</v>
      </c>
      <c r="J23" s="191">
        <v>0</v>
      </c>
      <c r="K23" s="191">
        <v>0</v>
      </c>
      <c r="L23" s="191">
        <v>0</v>
      </c>
      <c r="M23" s="191">
        <v>0</v>
      </c>
      <c r="N23" s="191">
        <v>0</v>
      </c>
      <c r="O23" s="66">
        <f t="shared" si="0"/>
        <v>0</v>
      </c>
      <c r="P23" s="67">
        <f t="shared" si="1"/>
        <v>0</v>
      </c>
      <c r="Q23" s="24" t="str">
        <f t="shared" si="4"/>
        <v>HC</v>
      </c>
      <c r="R23" s="24" t="str">
        <f t="shared" si="5"/>
        <v>HC</v>
      </c>
    </row>
    <row r="24" spans="1:18" ht="15.75">
      <c r="A24" s="208">
        <v>18</v>
      </c>
      <c r="B24" s="194">
        <f>дети!A18</f>
        <v>0</v>
      </c>
      <c r="C24" s="191">
        <v>0</v>
      </c>
      <c r="D24" s="191">
        <v>0</v>
      </c>
      <c r="E24" s="191">
        <v>0</v>
      </c>
      <c r="F24" s="191">
        <v>0</v>
      </c>
      <c r="G24" s="191">
        <v>0</v>
      </c>
      <c r="H24" s="191">
        <v>0</v>
      </c>
      <c r="I24" s="191">
        <v>0</v>
      </c>
      <c r="J24" s="191">
        <v>0</v>
      </c>
      <c r="K24" s="191">
        <v>0</v>
      </c>
      <c r="L24" s="191">
        <v>0</v>
      </c>
      <c r="M24" s="191">
        <v>0</v>
      </c>
      <c r="N24" s="191">
        <v>0</v>
      </c>
      <c r="O24" s="66">
        <f t="shared" si="0"/>
        <v>0</v>
      </c>
      <c r="P24" s="67">
        <f t="shared" si="1"/>
        <v>0</v>
      </c>
      <c r="Q24" s="24" t="str">
        <f t="shared" si="4"/>
        <v>HC</v>
      </c>
      <c r="R24" s="24" t="str">
        <f t="shared" si="5"/>
        <v>HC</v>
      </c>
    </row>
    <row r="25" spans="1:18" ht="15.75">
      <c r="A25" s="208">
        <v>19</v>
      </c>
      <c r="B25" s="194">
        <f>дети!A19</f>
        <v>0</v>
      </c>
      <c r="C25" s="191">
        <v>0</v>
      </c>
      <c r="D25" s="191">
        <v>0</v>
      </c>
      <c r="E25" s="191">
        <v>0</v>
      </c>
      <c r="F25" s="191">
        <v>0</v>
      </c>
      <c r="G25" s="191">
        <v>0</v>
      </c>
      <c r="H25" s="191">
        <v>0</v>
      </c>
      <c r="I25" s="191">
        <v>0</v>
      </c>
      <c r="J25" s="191">
        <v>0</v>
      </c>
      <c r="K25" s="191">
        <v>0</v>
      </c>
      <c r="L25" s="191">
        <v>0</v>
      </c>
      <c r="M25" s="191">
        <v>0</v>
      </c>
      <c r="N25" s="191">
        <v>0</v>
      </c>
      <c r="O25" s="66">
        <f t="shared" si="0"/>
        <v>0</v>
      </c>
      <c r="P25" s="67">
        <f t="shared" si="1"/>
        <v>0</v>
      </c>
      <c r="Q25" s="24" t="str">
        <f t="shared" si="4"/>
        <v>HC</v>
      </c>
      <c r="R25" s="24" t="str">
        <f t="shared" si="5"/>
        <v>HC</v>
      </c>
    </row>
    <row r="26" spans="1:18" ht="15.75">
      <c r="A26" s="208">
        <v>20</v>
      </c>
      <c r="B26" s="194">
        <f>дети!A20</f>
        <v>0</v>
      </c>
      <c r="C26" s="191">
        <v>0</v>
      </c>
      <c r="D26" s="191">
        <v>0</v>
      </c>
      <c r="E26" s="191">
        <v>0</v>
      </c>
      <c r="F26" s="191">
        <v>0</v>
      </c>
      <c r="G26" s="191">
        <v>0</v>
      </c>
      <c r="H26" s="191">
        <v>0</v>
      </c>
      <c r="I26" s="191">
        <v>0</v>
      </c>
      <c r="J26" s="191">
        <v>0</v>
      </c>
      <c r="K26" s="191">
        <v>0</v>
      </c>
      <c r="L26" s="191">
        <v>0</v>
      </c>
      <c r="M26" s="191">
        <v>0</v>
      </c>
      <c r="N26" s="191">
        <v>0</v>
      </c>
      <c r="O26" s="66">
        <f t="shared" si="0"/>
        <v>0</v>
      </c>
      <c r="P26" s="67">
        <f t="shared" si="1"/>
        <v>0</v>
      </c>
      <c r="Q26" s="24" t="str">
        <f t="shared" si="4"/>
        <v>HC</v>
      </c>
      <c r="R26" s="24" t="str">
        <f t="shared" si="5"/>
        <v>HC</v>
      </c>
    </row>
    <row r="27" spans="1:18" ht="15.75">
      <c r="A27" s="208">
        <v>21</v>
      </c>
      <c r="B27" s="194">
        <f>дети!A21</f>
        <v>0</v>
      </c>
      <c r="C27" s="191">
        <v>0</v>
      </c>
      <c r="D27" s="191">
        <v>0</v>
      </c>
      <c r="E27" s="191">
        <v>0</v>
      </c>
      <c r="F27" s="191">
        <v>0</v>
      </c>
      <c r="G27" s="191">
        <v>0</v>
      </c>
      <c r="H27" s="191">
        <v>0</v>
      </c>
      <c r="I27" s="191">
        <v>0</v>
      </c>
      <c r="J27" s="191">
        <v>0</v>
      </c>
      <c r="K27" s="191">
        <v>0</v>
      </c>
      <c r="L27" s="191">
        <v>0</v>
      </c>
      <c r="M27" s="191">
        <v>0</v>
      </c>
      <c r="N27" s="191">
        <v>0</v>
      </c>
      <c r="O27" s="66">
        <f t="shared" si="0"/>
        <v>0</v>
      </c>
      <c r="P27" s="67">
        <f t="shared" si="1"/>
        <v>0</v>
      </c>
      <c r="Q27" s="24" t="str">
        <f t="shared" si="4"/>
        <v>HC</v>
      </c>
      <c r="R27" s="24" t="str">
        <f t="shared" si="5"/>
        <v>HC</v>
      </c>
    </row>
    <row r="28" spans="1:18" ht="15.75">
      <c r="A28" s="208">
        <v>22</v>
      </c>
      <c r="B28" s="194">
        <f>дети!A22</f>
        <v>0</v>
      </c>
      <c r="C28" s="191">
        <v>0</v>
      </c>
      <c r="D28" s="191">
        <v>0</v>
      </c>
      <c r="E28" s="191">
        <v>0</v>
      </c>
      <c r="F28" s="191">
        <v>0</v>
      </c>
      <c r="G28" s="191">
        <v>0</v>
      </c>
      <c r="H28" s="191">
        <v>0</v>
      </c>
      <c r="I28" s="191">
        <v>0</v>
      </c>
      <c r="J28" s="191">
        <v>0</v>
      </c>
      <c r="K28" s="191">
        <v>0</v>
      </c>
      <c r="L28" s="191">
        <v>0</v>
      </c>
      <c r="M28" s="191">
        <v>0</v>
      </c>
      <c r="N28" s="191">
        <v>0</v>
      </c>
      <c r="O28" s="66">
        <f t="shared" si="0"/>
        <v>0</v>
      </c>
      <c r="P28" s="67">
        <f t="shared" si="1"/>
        <v>0</v>
      </c>
      <c r="Q28" s="24" t="str">
        <f t="shared" si="4"/>
        <v>HC</v>
      </c>
      <c r="R28" s="24" t="str">
        <f t="shared" si="5"/>
        <v>HC</v>
      </c>
    </row>
    <row r="29" spans="1:18" ht="15.75">
      <c r="A29" s="208">
        <v>23</v>
      </c>
      <c r="B29" s="194">
        <f>дети!A23</f>
        <v>0</v>
      </c>
      <c r="C29" s="191">
        <v>0</v>
      </c>
      <c r="D29" s="191">
        <v>0</v>
      </c>
      <c r="E29" s="191">
        <v>0</v>
      </c>
      <c r="F29" s="191">
        <v>0</v>
      </c>
      <c r="G29" s="191">
        <v>0</v>
      </c>
      <c r="H29" s="191">
        <v>0</v>
      </c>
      <c r="I29" s="191">
        <v>0</v>
      </c>
      <c r="J29" s="191">
        <v>0</v>
      </c>
      <c r="K29" s="191">
        <v>0</v>
      </c>
      <c r="L29" s="191">
        <v>0</v>
      </c>
      <c r="M29" s="191">
        <v>0</v>
      </c>
      <c r="N29" s="191">
        <v>0</v>
      </c>
      <c r="O29" s="66">
        <f t="shared" si="0"/>
        <v>0</v>
      </c>
      <c r="P29" s="67">
        <f t="shared" si="1"/>
        <v>0</v>
      </c>
      <c r="Q29" s="24" t="str">
        <f t="shared" si="4"/>
        <v>HC</v>
      </c>
      <c r="R29" s="24" t="str">
        <f t="shared" si="5"/>
        <v>HC</v>
      </c>
    </row>
    <row r="30" spans="1:18" ht="15.75">
      <c r="A30" s="208">
        <v>24</v>
      </c>
      <c r="B30" s="194">
        <f>дети!A24</f>
        <v>0</v>
      </c>
      <c r="C30" s="191">
        <v>0</v>
      </c>
      <c r="D30" s="191">
        <v>0</v>
      </c>
      <c r="E30" s="191">
        <v>0</v>
      </c>
      <c r="F30" s="191">
        <v>0</v>
      </c>
      <c r="G30" s="191">
        <v>0</v>
      </c>
      <c r="H30" s="191">
        <v>0</v>
      </c>
      <c r="I30" s="191">
        <v>0</v>
      </c>
      <c r="J30" s="191">
        <v>0</v>
      </c>
      <c r="K30" s="191">
        <v>0</v>
      </c>
      <c r="L30" s="191">
        <v>0</v>
      </c>
      <c r="M30" s="191">
        <v>0</v>
      </c>
      <c r="N30" s="191">
        <v>0</v>
      </c>
      <c r="O30" s="66">
        <f t="shared" si="0"/>
        <v>0</v>
      </c>
      <c r="P30" s="67">
        <f t="shared" si="1"/>
        <v>0</v>
      </c>
      <c r="Q30" s="24" t="str">
        <f t="shared" si="4"/>
        <v>HC</v>
      </c>
      <c r="R30" s="24" t="str">
        <f t="shared" si="5"/>
        <v>HC</v>
      </c>
    </row>
    <row r="31" spans="1:18" ht="15.75">
      <c r="A31" s="208">
        <v>25</v>
      </c>
      <c r="B31" s="194">
        <f>дети!A25</f>
        <v>0</v>
      </c>
      <c r="C31" s="191">
        <v>0</v>
      </c>
      <c r="D31" s="191">
        <v>0</v>
      </c>
      <c r="E31" s="191">
        <v>0</v>
      </c>
      <c r="F31" s="191">
        <v>0</v>
      </c>
      <c r="G31" s="191">
        <v>0</v>
      </c>
      <c r="H31" s="191">
        <v>0</v>
      </c>
      <c r="I31" s="191">
        <v>0</v>
      </c>
      <c r="J31" s="191">
        <v>0</v>
      </c>
      <c r="K31" s="191">
        <v>0</v>
      </c>
      <c r="L31" s="191">
        <v>0</v>
      </c>
      <c r="M31" s="191">
        <v>0</v>
      </c>
      <c r="N31" s="191">
        <v>0</v>
      </c>
      <c r="O31" s="66">
        <f t="shared" si="0"/>
        <v>0</v>
      </c>
      <c r="P31" s="67">
        <f t="shared" si="1"/>
        <v>0</v>
      </c>
      <c r="Q31" s="24" t="str">
        <f t="shared" si="4"/>
        <v>HC</v>
      </c>
      <c r="R31" s="24" t="str">
        <f t="shared" si="5"/>
        <v>HC</v>
      </c>
    </row>
    <row r="32" spans="1:18" ht="15.75">
      <c r="A32" s="208">
        <v>26</v>
      </c>
      <c r="B32" s="194">
        <f>дети!A26</f>
        <v>0</v>
      </c>
      <c r="C32" s="191">
        <v>0</v>
      </c>
      <c r="D32" s="191">
        <v>0</v>
      </c>
      <c r="E32" s="191">
        <v>0</v>
      </c>
      <c r="F32" s="191">
        <v>0</v>
      </c>
      <c r="G32" s="191">
        <v>0</v>
      </c>
      <c r="H32" s="191">
        <v>0</v>
      </c>
      <c r="I32" s="191">
        <v>0</v>
      </c>
      <c r="J32" s="191">
        <v>0</v>
      </c>
      <c r="K32" s="191">
        <v>0</v>
      </c>
      <c r="L32" s="191">
        <v>0</v>
      </c>
      <c r="M32" s="191">
        <v>0</v>
      </c>
      <c r="N32" s="191">
        <v>0</v>
      </c>
      <c r="O32" s="66">
        <f t="shared" si="0"/>
        <v>0</v>
      </c>
      <c r="P32" s="67">
        <f t="shared" si="1"/>
        <v>0</v>
      </c>
      <c r="Q32" s="24" t="str">
        <f t="shared" si="4"/>
        <v>HC</v>
      </c>
      <c r="R32" s="24" t="str">
        <f t="shared" si="5"/>
        <v>HC</v>
      </c>
    </row>
    <row r="33" spans="1:20" ht="15.75">
      <c r="A33" s="208">
        <v>27</v>
      </c>
      <c r="B33" s="194">
        <f>дети!A27</f>
        <v>0</v>
      </c>
      <c r="C33" s="191">
        <v>0</v>
      </c>
      <c r="D33" s="191">
        <v>0</v>
      </c>
      <c r="E33" s="191">
        <v>0</v>
      </c>
      <c r="F33" s="191">
        <v>0</v>
      </c>
      <c r="G33" s="191">
        <v>0</v>
      </c>
      <c r="H33" s="191">
        <v>0</v>
      </c>
      <c r="I33" s="191">
        <v>0</v>
      </c>
      <c r="J33" s="191">
        <v>0</v>
      </c>
      <c r="K33" s="191">
        <v>0</v>
      </c>
      <c r="L33" s="191">
        <v>0</v>
      </c>
      <c r="M33" s="191">
        <v>0</v>
      </c>
      <c r="N33" s="191">
        <v>0</v>
      </c>
      <c r="O33" s="66">
        <f t="shared" si="0"/>
        <v>0</v>
      </c>
      <c r="P33" s="67">
        <f t="shared" si="1"/>
        <v>0</v>
      </c>
      <c r="Q33" s="24" t="str">
        <f t="shared" si="4"/>
        <v>HC</v>
      </c>
      <c r="R33" s="24" t="str">
        <f t="shared" si="5"/>
        <v>HC</v>
      </c>
    </row>
    <row r="34" spans="1:20" ht="15.75">
      <c r="A34" s="208">
        <v>28</v>
      </c>
      <c r="B34" s="194">
        <f>дети!A28</f>
        <v>0</v>
      </c>
      <c r="C34" s="191">
        <v>0</v>
      </c>
      <c r="D34" s="191">
        <v>0</v>
      </c>
      <c r="E34" s="191">
        <v>0</v>
      </c>
      <c r="F34" s="191">
        <v>0</v>
      </c>
      <c r="G34" s="191">
        <v>0</v>
      </c>
      <c r="H34" s="191">
        <v>0</v>
      </c>
      <c r="I34" s="191">
        <v>0</v>
      </c>
      <c r="J34" s="191">
        <v>0</v>
      </c>
      <c r="K34" s="191">
        <v>0</v>
      </c>
      <c r="L34" s="191">
        <v>0</v>
      </c>
      <c r="M34" s="191">
        <v>0</v>
      </c>
      <c r="N34" s="191">
        <v>0</v>
      </c>
      <c r="O34" s="66">
        <f t="shared" si="0"/>
        <v>0</v>
      </c>
      <c r="P34" s="67">
        <f t="shared" si="1"/>
        <v>0</v>
      </c>
      <c r="Q34" s="24" t="str">
        <f t="shared" si="4"/>
        <v>HC</v>
      </c>
      <c r="R34" s="24" t="str">
        <f t="shared" si="5"/>
        <v>HC</v>
      </c>
    </row>
    <row r="35" spans="1:20" ht="15.75">
      <c r="A35" s="142" t="s">
        <v>21</v>
      </c>
      <c r="B35" s="210"/>
      <c r="C35" s="79">
        <f t="shared" ref="C35:N35" si="6">SUM(C7:C34)/23</f>
        <v>0</v>
      </c>
      <c r="D35" s="79">
        <f t="shared" si="6"/>
        <v>0</v>
      </c>
      <c r="E35" s="79">
        <f t="shared" si="6"/>
        <v>0</v>
      </c>
      <c r="F35" s="79">
        <f t="shared" si="6"/>
        <v>0</v>
      </c>
      <c r="G35" s="79">
        <f t="shared" si="6"/>
        <v>0</v>
      </c>
      <c r="H35" s="79">
        <f t="shared" si="6"/>
        <v>0</v>
      </c>
      <c r="I35" s="79">
        <f t="shared" si="6"/>
        <v>0</v>
      </c>
      <c r="J35" s="79">
        <f t="shared" si="6"/>
        <v>0</v>
      </c>
      <c r="K35" s="79">
        <f t="shared" si="6"/>
        <v>0</v>
      </c>
      <c r="L35" s="79">
        <f t="shared" si="6"/>
        <v>0</v>
      </c>
      <c r="M35" s="79">
        <f t="shared" si="6"/>
        <v>0</v>
      </c>
      <c r="N35" s="79">
        <f t="shared" si="6"/>
        <v>0</v>
      </c>
      <c r="O35" s="58" t="e">
        <f>SUM(O7:O34)/дети!G2</f>
        <v>#DIV/0!</v>
      </c>
      <c r="P35" s="58" t="e">
        <f>SUM(P7:P34)/дети!G2</f>
        <v>#DIV/0!</v>
      </c>
      <c r="Q35" s="10">
        <f>SUM(Q7:Q34)/23</f>
        <v>0</v>
      </c>
      <c r="R35" s="10">
        <f>SUM(R7:R34)/23</f>
        <v>0</v>
      </c>
      <c r="T35" s="16"/>
    </row>
    <row r="36" spans="1:20" ht="18" customHeight="1">
      <c r="A36" s="54"/>
      <c r="B36" s="50" t="s">
        <v>31</v>
      </c>
      <c r="C36" s="55" t="e">
        <f>COUNTIF(C7:C34,"=3")/дети!G2</f>
        <v>#DIV/0!</v>
      </c>
      <c r="D36" s="55" t="e">
        <f>COUNTIF(D7:D34,"=3")/дети!G2</f>
        <v>#DIV/0!</v>
      </c>
      <c r="E36" s="55" t="e">
        <f>COUNTIF(E7:E34,"=3")/дети!G2</f>
        <v>#DIV/0!</v>
      </c>
      <c r="F36" s="55" t="e">
        <f>COUNTIF(F7:F34,"=3")/дети!G2</f>
        <v>#DIV/0!</v>
      </c>
      <c r="G36" s="55" t="e">
        <f>COUNTIF(G7:G34,"=3")/дети!G2</f>
        <v>#DIV/0!</v>
      </c>
      <c r="H36" s="55" t="e">
        <f>COUNTIF(H7:H34,"=3")/дети!G2</f>
        <v>#DIV/0!</v>
      </c>
      <c r="I36" s="55" t="e">
        <f>COUNTIF(I7:I34,"=3")/дети!G2</f>
        <v>#DIV/0!</v>
      </c>
      <c r="J36" s="55" t="e">
        <f>COUNTIF(J7:J34,"=3")/дети!G2</f>
        <v>#DIV/0!</v>
      </c>
      <c r="K36" s="55" t="e">
        <f>COUNTIF(K7:K34,"=3")/дети!G2</f>
        <v>#DIV/0!</v>
      </c>
      <c r="L36" s="55" t="e">
        <f>COUNTIF(L7:L34,"=3")/дети!G2</f>
        <v>#DIV/0!</v>
      </c>
      <c r="M36" s="55" t="e">
        <f>COUNTIF(M7:M34,"=3")/дети!G2</f>
        <v>#DIV/0!</v>
      </c>
      <c r="N36" s="55" t="e">
        <f>COUNTIF(N7:N34,"=3")/дети!G2</f>
        <v>#DIV/0!</v>
      </c>
      <c r="O36" s="25" t="e">
        <f>COUNTIF(O7:O34,"=3")/дети!G2</f>
        <v>#DIV/0!</v>
      </c>
      <c r="P36" s="25" t="e">
        <f>COUNTIF(P7:P34,"=3")/дети!G2</f>
        <v>#DIV/0!</v>
      </c>
      <c r="Q36" s="10"/>
      <c r="R36" s="10"/>
    </row>
    <row r="37" spans="1:20" ht="22.5">
      <c r="A37" s="54"/>
      <c r="B37" s="52" t="s">
        <v>32</v>
      </c>
      <c r="C37" s="55" t="e">
        <f>COUNTIF(C7:C34,"=2")/дети!G2</f>
        <v>#DIV/0!</v>
      </c>
      <c r="D37" s="55" t="e">
        <f>COUNTIF(D7:D34,"=2")/дети!G2</f>
        <v>#DIV/0!</v>
      </c>
      <c r="E37" s="55" t="e">
        <f>COUNTIF(E7:E34,"=2")/дети!G2</f>
        <v>#DIV/0!</v>
      </c>
      <c r="F37" s="55" t="e">
        <f>COUNTIF(F7:F34,"=2")/дети!G2</f>
        <v>#DIV/0!</v>
      </c>
      <c r="G37" s="55" t="e">
        <f>COUNTIF(G7:G34,"=2")/дети!G2</f>
        <v>#DIV/0!</v>
      </c>
      <c r="H37" s="55" t="e">
        <f>COUNTIF(H7:H34,"=2")/дети!G2</f>
        <v>#DIV/0!</v>
      </c>
      <c r="I37" s="55" t="e">
        <f>COUNTIF(I7:I34,"=2")/дети!G2</f>
        <v>#DIV/0!</v>
      </c>
      <c r="J37" s="55" t="e">
        <f>COUNTIF(J7:J34,"=2")/дети!G2</f>
        <v>#DIV/0!</v>
      </c>
      <c r="K37" s="55" t="e">
        <f>COUNTIF(K7:K34,"=2")/дети!G2</f>
        <v>#DIV/0!</v>
      </c>
      <c r="L37" s="55" t="e">
        <f>COUNTIF(L7:L34,"=2")/дети!G2</f>
        <v>#DIV/0!</v>
      </c>
      <c r="M37" s="55" t="e">
        <f>COUNTIF(M7:M34,"=2")/дети!G2</f>
        <v>#DIV/0!</v>
      </c>
      <c r="N37" s="55" t="e">
        <f>COUNTIF(N7:N34,"=2")/дети!G2</f>
        <v>#DIV/0!</v>
      </c>
      <c r="O37" s="25" t="e">
        <f>100%-(O38+O36)</f>
        <v>#DIV/0!</v>
      </c>
      <c r="P37" s="25" t="e">
        <f>100%-(P38+P36)</f>
        <v>#DIV/0!</v>
      </c>
      <c r="Q37" s="10"/>
      <c r="R37" s="10"/>
    </row>
    <row r="38" spans="1:20" ht="18.75">
      <c r="A38" s="54"/>
      <c r="B38" s="50" t="s">
        <v>30</v>
      </c>
      <c r="C38" s="55" t="e">
        <f>COUNTIF(C7:C34,"=1")/дети!G2</f>
        <v>#DIV/0!</v>
      </c>
      <c r="D38" s="55" t="e">
        <f>COUNTIF(D7:D34,"=1")/дети!G2</f>
        <v>#DIV/0!</v>
      </c>
      <c r="E38" s="55" t="e">
        <f>COUNTIF(E7:E34,"=1")/дети!G2</f>
        <v>#DIV/0!</v>
      </c>
      <c r="F38" s="55" t="e">
        <f>COUNTIF(F7:F34,"=1")/дети!G2</f>
        <v>#DIV/0!</v>
      </c>
      <c r="G38" s="55" t="e">
        <f>COUNTIF(G7:G34,"=1")/дети!G2</f>
        <v>#DIV/0!</v>
      </c>
      <c r="H38" s="55" t="e">
        <f>COUNTIF(H7:H34,"=1")/дети!G2</f>
        <v>#DIV/0!</v>
      </c>
      <c r="I38" s="55" t="e">
        <f>COUNTIF(I7:I34,"=1")/дети!G2</f>
        <v>#DIV/0!</v>
      </c>
      <c r="J38" s="55" t="e">
        <f>COUNTIF(J7:J34,"=1")/дети!G2</f>
        <v>#DIV/0!</v>
      </c>
      <c r="K38" s="55" t="e">
        <f>COUNTIF(K7:K34,"=1")/дети!G2</f>
        <v>#DIV/0!</v>
      </c>
      <c r="L38" s="55" t="e">
        <f>COUNTIF(L7:L34,"=1")/дети!G2</f>
        <v>#DIV/0!</v>
      </c>
      <c r="M38" s="55" t="e">
        <f>COUNTIF(M7:M34,"=1")/дети!G2</f>
        <v>#DIV/0!</v>
      </c>
      <c r="N38" s="55" t="e">
        <f>COUNTIF(N7:N34,"=1")/дети!G2</f>
        <v>#DIV/0!</v>
      </c>
      <c r="O38" s="30" t="e">
        <f>COUNTIF(O7:O34,"&lt;2")/дети!G2</f>
        <v>#DIV/0!</v>
      </c>
      <c r="P38" s="30" t="e">
        <f>COUNTIF(P7:P34,"&lt;2")/дети!G2</f>
        <v>#DIV/0!</v>
      </c>
      <c r="Q38" s="10"/>
      <c r="R38" s="10"/>
    </row>
    <row r="40" spans="1:20">
      <c r="A40" s="21"/>
    </row>
  </sheetData>
  <mergeCells count="10">
    <mergeCell ref="A1:S1"/>
    <mergeCell ref="M5:N5"/>
    <mergeCell ref="Q5:R5"/>
    <mergeCell ref="O5:P5"/>
    <mergeCell ref="I5:J5"/>
    <mergeCell ref="A35:B35"/>
    <mergeCell ref="C5:D5"/>
    <mergeCell ref="E5:F5"/>
    <mergeCell ref="G5:H5"/>
    <mergeCell ref="K5:L5"/>
  </mergeCells>
  <phoneticPr fontId="0" type="noConversion"/>
  <pageMargins left="0.17" right="0.17" top="0.17" bottom="0.16" header="0.3" footer="0.3"/>
  <pageSetup paperSize="9" scale="82" orientation="landscape" verticalDpi="300" r:id="rId1"/>
  <rowBreaks count="1" manualBreakCount="1">
    <brk id="38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topLeftCell="A7" zoomScale="80" zoomScaleNormal="80" zoomScalePageLayoutView="80" workbookViewId="0">
      <selection activeCell="B9" sqref="B9:B36"/>
    </sheetView>
  </sheetViews>
  <sheetFormatPr defaultColWidth="8.85546875" defaultRowHeight="15"/>
  <cols>
    <col min="1" max="1" width="4.85546875" style="20" customWidth="1"/>
    <col min="2" max="2" width="27.42578125" style="20" customWidth="1"/>
    <col min="3" max="3" width="8" style="20" customWidth="1"/>
    <col min="4" max="4" width="5.140625" style="20" customWidth="1"/>
    <col min="5" max="5" width="5.85546875" style="20" customWidth="1"/>
    <col min="6" max="6" width="9.140625" style="20" customWidth="1"/>
    <col min="7" max="7" width="6.140625" style="20" customWidth="1"/>
    <col min="8" max="8" width="7.7109375" style="20" customWidth="1"/>
    <col min="9" max="9" width="7.5703125" style="20" customWidth="1"/>
    <col min="10" max="10" width="5.42578125" style="20" customWidth="1"/>
    <col min="11" max="11" width="6.7109375" style="20" customWidth="1"/>
    <col min="12" max="12" width="5" style="20" customWidth="1"/>
    <col min="13" max="13" width="8" style="20" customWidth="1"/>
    <col min="14" max="14" width="7.7109375" style="20" customWidth="1"/>
    <col min="15" max="15" width="8.85546875" style="20" customWidth="1"/>
    <col min="16" max="16" width="5.42578125" style="20" customWidth="1"/>
    <col min="17" max="17" width="7.140625" style="20" customWidth="1"/>
    <col min="18" max="18" width="6.42578125" style="20" customWidth="1"/>
    <col min="19" max="19" width="9.28515625" style="20" customWidth="1"/>
    <col min="20" max="20" width="11.28515625" style="20" customWidth="1"/>
    <col min="21" max="21" width="5.28515625" style="20" customWidth="1"/>
    <col min="22" max="22" width="7.85546875" style="20" customWidth="1"/>
    <col min="23" max="16384" width="8.85546875" style="20"/>
  </cols>
  <sheetData>
    <row r="1" spans="1:22" ht="20.25">
      <c r="D1" s="37" t="str">
        <f>дети!A30</f>
        <v>Мониторинг образовательного процесса группы №___ (подготовительная)  на  20___-20___ уч год</v>
      </c>
    </row>
    <row r="2" spans="1:22" ht="18.75">
      <c r="B2" s="38" t="str">
        <f>дети!A31</f>
        <v>Воспитатель: ____________</v>
      </c>
    </row>
    <row r="3" spans="1:22" ht="18.75">
      <c r="B3" s="38" t="str">
        <f>дети!A32</f>
        <v>Воспитатель: ______________</v>
      </c>
    </row>
    <row r="4" spans="1:22" ht="20.25">
      <c r="D4" s="36" t="s">
        <v>37</v>
      </c>
    </row>
    <row r="5" spans="1:22" ht="32.25" customHeight="1">
      <c r="A5" s="166" t="s">
        <v>0</v>
      </c>
      <c r="B5" s="166" t="s">
        <v>12</v>
      </c>
      <c r="C5" s="149" t="s">
        <v>47</v>
      </c>
      <c r="D5" s="150"/>
      <c r="E5" s="150"/>
      <c r="F5" s="151"/>
      <c r="G5" s="149" t="s">
        <v>48</v>
      </c>
      <c r="H5" s="150"/>
      <c r="I5" s="150"/>
      <c r="J5" s="151"/>
      <c r="K5" s="149" t="s">
        <v>49</v>
      </c>
      <c r="L5" s="150"/>
      <c r="M5" s="150"/>
      <c r="N5" s="151"/>
      <c r="O5" s="152" t="s">
        <v>75</v>
      </c>
      <c r="P5" s="153"/>
      <c r="Q5" s="153"/>
      <c r="R5" s="154"/>
      <c r="S5" s="155" t="s">
        <v>22</v>
      </c>
      <c r="T5" s="156"/>
      <c r="U5" s="143" t="s">
        <v>14</v>
      </c>
      <c r="V5" s="144"/>
    </row>
    <row r="6" spans="1:22" ht="116.25" customHeight="1">
      <c r="A6" s="166"/>
      <c r="B6" s="166"/>
      <c r="C6" s="168" t="s">
        <v>74</v>
      </c>
      <c r="D6" s="161"/>
      <c r="E6" s="161" t="s">
        <v>119</v>
      </c>
      <c r="F6" s="161"/>
      <c r="G6" s="161" t="s">
        <v>59</v>
      </c>
      <c r="H6" s="161"/>
      <c r="I6" s="161" t="s">
        <v>64</v>
      </c>
      <c r="J6" s="161"/>
      <c r="K6" s="161" t="s">
        <v>60</v>
      </c>
      <c r="L6" s="161"/>
      <c r="M6" s="162" t="s">
        <v>76</v>
      </c>
      <c r="N6" s="163"/>
      <c r="O6" s="161" t="s">
        <v>64</v>
      </c>
      <c r="P6" s="161"/>
      <c r="Q6" s="161" t="s">
        <v>65</v>
      </c>
      <c r="R6" s="161"/>
      <c r="S6" s="157"/>
      <c r="T6" s="158"/>
      <c r="U6" s="145"/>
      <c r="V6" s="146"/>
    </row>
    <row r="7" spans="1:22">
      <c r="A7" s="166"/>
      <c r="B7" s="166"/>
      <c r="C7" s="168"/>
      <c r="D7" s="161"/>
      <c r="E7" s="161"/>
      <c r="F7" s="161"/>
      <c r="G7" s="161"/>
      <c r="H7" s="161"/>
      <c r="I7" s="161"/>
      <c r="J7" s="161"/>
      <c r="K7" s="161"/>
      <c r="L7" s="161"/>
      <c r="M7" s="164"/>
      <c r="N7" s="165"/>
      <c r="O7" s="161"/>
      <c r="P7" s="161"/>
      <c r="Q7" s="161"/>
      <c r="R7" s="161"/>
      <c r="S7" s="159"/>
      <c r="T7" s="160"/>
      <c r="U7" s="147"/>
      <c r="V7" s="148"/>
    </row>
    <row r="8" spans="1:22">
      <c r="A8" s="166"/>
      <c r="B8" s="213"/>
      <c r="C8" s="76" t="s">
        <v>10</v>
      </c>
      <c r="D8" s="18" t="s">
        <v>11</v>
      </c>
      <c r="E8" s="18" t="s">
        <v>10</v>
      </c>
      <c r="F8" s="18" t="s">
        <v>11</v>
      </c>
      <c r="G8" s="18" t="s">
        <v>10</v>
      </c>
      <c r="H8" s="18" t="s">
        <v>11</v>
      </c>
      <c r="I8" s="18" t="s">
        <v>10</v>
      </c>
      <c r="J8" s="18" t="s">
        <v>11</v>
      </c>
      <c r="K8" s="18" t="s">
        <v>10</v>
      </c>
      <c r="L8" s="18" t="s">
        <v>11</v>
      </c>
      <c r="M8" s="18" t="s">
        <v>10</v>
      </c>
      <c r="N8" s="18" t="s">
        <v>11</v>
      </c>
      <c r="O8" s="18" t="s">
        <v>10</v>
      </c>
      <c r="P8" s="18" t="s">
        <v>11</v>
      </c>
      <c r="Q8" s="18" t="s">
        <v>10</v>
      </c>
      <c r="R8" s="18" t="s">
        <v>11</v>
      </c>
      <c r="S8" s="64" t="s">
        <v>10</v>
      </c>
      <c r="T8" s="65" t="s">
        <v>11</v>
      </c>
      <c r="U8" s="19" t="s">
        <v>10</v>
      </c>
      <c r="V8" s="19" t="s">
        <v>11</v>
      </c>
    </row>
    <row r="9" spans="1:22" ht="15.75">
      <c r="A9" s="211">
        <v>1</v>
      </c>
      <c r="B9" s="215">
        <f>дети!A1</f>
        <v>0</v>
      </c>
      <c r="C9" s="212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28">
        <v>0</v>
      </c>
      <c r="P9" s="28">
        <v>0</v>
      </c>
      <c r="Q9" s="28">
        <v>0</v>
      </c>
      <c r="R9" s="28">
        <v>0</v>
      </c>
      <c r="S9" s="61">
        <f>(C9+E9+G9+I9+K9+M9+O9+Q9)/8</f>
        <v>0</v>
      </c>
      <c r="T9" s="62">
        <f>SUM(D9,F9,H9,J9,L9,N9,P9,R9)/8</f>
        <v>0</v>
      </c>
      <c r="U9" s="24" t="str">
        <f>IF(S9=3,"B",IF(S9&gt;=2,"C","HC"))</f>
        <v>HC</v>
      </c>
      <c r="V9" s="24" t="str">
        <f>IF(T9=3,"B",IF(T9&gt;=2,"C","HC"))</f>
        <v>HC</v>
      </c>
    </row>
    <row r="10" spans="1:22" ht="15.75">
      <c r="A10" s="211">
        <v>2</v>
      </c>
      <c r="B10" s="215">
        <f>дети!A2</f>
        <v>0</v>
      </c>
      <c r="C10" s="212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P10" s="28">
        <v>0</v>
      </c>
      <c r="Q10" s="28">
        <v>0</v>
      </c>
      <c r="R10" s="28">
        <v>0</v>
      </c>
      <c r="S10" s="61">
        <f t="shared" ref="S10:S22" si="0">(C10+E10+G10+I10+K10+M10+O10+Q10)/8</f>
        <v>0</v>
      </c>
      <c r="T10" s="62">
        <f t="shared" ref="T10:T22" si="1">(D10+F10+H10+J10+L10+N10+P10+R10)/8</f>
        <v>0</v>
      </c>
      <c r="U10" s="24" t="str">
        <f t="shared" ref="U10:U22" si="2">IF(S10=3,"B",IF(S10&gt;=2,"C","HC"))</f>
        <v>HC</v>
      </c>
      <c r="V10" s="24" t="str">
        <f t="shared" ref="V10:V22" si="3">IF(T10=3,"B",IF(T10&gt;=2,"C","HC"))</f>
        <v>HC</v>
      </c>
    </row>
    <row r="11" spans="1:22" ht="15.75">
      <c r="A11" s="211">
        <v>3</v>
      </c>
      <c r="B11" s="215">
        <f>дети!A3</f>
        <v>0</v>
      </c>
      <c r="C11" s="212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28">
        <v>0</v>
      </c>
      <c r="R11" s="28">
        <v>0</v>
      </c>
      <c r="S11" s="61">
        <f t="shared" si="0"/>
        <v>0</v>
      </c>
      <c r="T11" s="62">
        <f t="shared" si="1"/>
        <v>0</v>
      </c>
      <c r="U11" s="24" t="str">
        <f t="shared" si="2"/>
        <v>HC</v>
      </c>
      <c r="V11" s="24" t="str">
        <f t="shared" si="3"/>
        <v>HC</v>
      </c>
    </row>
    <row r="12" spans="1:22" ht="15.75">
      <c r="A12" s="211">
        <v>4</v>
      </c>
      <c r="B12" s="215">
        <f>дети!A4</f>
        <v>0</v>
      </c>
      <c r="C12" s="212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>
        <v>0</v>
      </c>
      <c r="S12" s="61">
        <f t="shared" si="0"/>
        <v>0</v>
      </c>
      <c r="T12" s="62">
        <f t="shared" si="1"/>
        <v>0</v>
      </c>
      <c r="U12" s="24" t="str">
        <f t="shared" si="2"/>
        <v>HC</v>
      </c>
      <c r="V12" s="24" t="str">
        <f t="shared" si="3"/>
        <v>HC</v>
      </c>
    </row>
    <row r="13" spans="1:22" ht="15.75">
      <c r="A13" s="211">
        <v>5</v>
      </c>
      <c r="B13" s="215">
        <f>дети!A5</f>
        <v>0</v>
      </c>
      <c r="C13" s="212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8">
        <v>0</v>
      </c>
      <c r="S13" s="61">
        <f t="shared" si="0"/>
        <v>0</v>
      </c>
      <c r="T13" s="62">
        <f t="shared" si="1"/>
        <v>0</v>
      </c>
      <c r="U13" s="24" t="str">
        <f t="shared" si="2"/>
        <v>HC</v>
      </c>
      <c r="V13" s="24" t="str">
        <f t="shared" si="3"/>
        <v>HC</v>
      </c>
    </row>
    <row r="14" spans="1:22" ht="15.75">
      <c r="A14" s="211">
        <v>6</v>
      </c>
      <c r="B14" s="215">
        <f>дети!A6</f>
        <v>0</v>
      </c>
      <c r="C14" s="212">
        <v>0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  <c r="Q14" s="28">
        <v>0</v>
      </c>
      <c r="R14" s="28">
        <v>0</v>
      </c>
      <c r="S14" s="61">
        <f t="shared" si="0"/>
        <v>0</v>
      </c>
      <c r="T14" s="62">
        <f t="shared" si="1"/>
        <v>0</v>
      </c>
      <c r="U14" s="24" t="str">
        <f t="shared" si="2"/>
        <v>HC</v>
      </c>
      <c r="V14" s="24" t="str">
        <f t="shared" si="3"/>
        <v>HC</v>
      </c>
    </row>
    <row r="15" spans="1:22" ht="15.75">
      <c r="A15" s="211">
        <v>7</v>
      </c>
      <c r="B15" s="215">
        <f>дети!A7</f>
        <v>0</v>
      </c>
      <c r="C15" s="212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  <c r="R15" s="28">
        <v>0</v>
      </c>
      <c r="S15" s="61">
        <f t="shared" si="0"/>
        <v>0</v>
      </c>
      <c r="T15" s="62">
        <f t="shared" si="1"/>
        <v>0</v>
      </c>
      <c r="U15" s="24" t="str">
        <f t="shared" si="2"/>
        <v>HC</v>
      </c>
      <c r="V15" s="24" t="str">
        <f t="shared" si="3"/>
        <v>HC</v>
      </c>
    </row>
    <row r="16" spans="1:22" ht="15.75">
      <c r="A16" s="211">
        <v>8</v>
      </c>
      <c r="B16" s="215">
        <f>дети!A8</f>
        <v>0</v>
      </c>
      <c r="C16" s="212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8">
        <v>0</v>
      </c>
      <c r="R16" s="28">
        <v>0</v>
      </c>
      <c r="S16" s="61">
        <f t="shared" si="0"/>
        <v>0</v>
      </c>
      <c r="T16" s="62">
        <f t="shared" si="1"/>
        <v>0</v>
      </c>
      <c r="U16" s="24" t="str">
        <f t="shared" si="2"/>
        <v>HC</v>
      </c>
      <c r="V16" s="24" t="str">
        <f t="shared" si="3"/>
        <v>HC</v>
      </c>
    </row>
    <row r="17" spans="1:22" ht="15.75">
      <c r="A17" s="211">
        <v>9</v>
      </c>
      <c r="B17" s="215">
        <f>дети!A9</f>
        <v>0</v>
      </c>
      <c r="C17" s="212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28">
        <v>0</v>
      </c>
      <c r="P17" s="28">
        <v>0</v>
      </c>
      <c r="Q17" s="28">
        <v>0</v>
      </c>
      <c r="R17" s="28">
        <v>0</v>
      </c>
      <c r="S17" s="61">
        <f t="shared" si="0"/>
        <v>0</v>
      </c>
      <c r="T17" s="62">
        <f t="shared" si="1"/>
        <v>0</v>
      </c>
      <c r="U17" s="24" t="str">
        <f t="shared" si="2"/>
        <v>HC</v>
      </c>
      <c r="V17" s="24" t="str">
        <f t="shared" si="3"/>
        <v>HC</v>
      </c>
    </row>
    <row r="18" spans="1:22" ht="15.75">
      <c r="A18" s="211">
        <v>10</v>
      </c>
      <c r="B18" s="215">
        <f>дети!A10</f>
        <v>0</v>
      </c>
      <c r="C18" s="212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61">
        <f t="shared" si="0"/>
        <v>0</v>
      </c>
      <c r="T18" s="62">
        <f t="shared" si="1"/>
        <v>0</v>
      </c>
      <c r="U18" s="24" t="str">
        <f t="shared" si="2"/>
        <v>HC</v>
      </c>
      <c r="V18" s="24" t="str">
        <f t="shared" si="3"/>
        <v>HC</v>
      </c>
    </row>
    <row r="19" spans="1:22" ht="15.75">
      <c r="A19" s="211">
        <v>11</v>
      </c>
      <c r="B19" s="215">
        <f>дети!A11</f>
        <v>0</v>
      </c>
      <c r="C19" s="212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61">
        <f t="shared" si="0"/>
        <v>0</v>
      </c>
      <c r="T19" s="62">
        <f t="shared" si="1"/>
        <v>0</v>
      </c>
      <c r="U19" s="24" t="str">
        <f t="shared" si="2"/>
        <v>HC</v>
      </c>
      <c r="V19" s="24" t="str">
        <f t="shared" si="3"/>
        <v>HC</v>
      </c>
    </row>
    <row r="20" spans="1:22" ht="15.75">
      <c r="A20" s="211">
        <v>12</v>
      </c>
      <c r="B20" s="215">
        <f>дети!A12</f>
        <v>0</v>
      </c>
      <c r="C20" s="212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61">
        <f t="shared" si="0"/>
        <v>0</v>
      </c>
      <c r="T20" s="62">
        <f t="shared" si="1"/>
        <v>0</v>
      </c>
      <c r="U20" s="24" t="str">
        <f t="shared" si="2"/>
        <v>HC</v>
      </c>
      <c r="V20" s="24" t="str">
        <f t="shared" si="3"/>
        <v>HC</v>
      </c>
    </row>
    <row r="21" spans="1:22" ht="15.75">
      <c r="A21" s="211">
        <v>13</v>
      </c>
      <c r="B21" s="215">
        <f>дети!A13</f>
        <v>0</v>
      </c>
      <c r="C21" s="212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61">
        <f t="shared" si="0"/>
        <v>0</v>
      </c>
      <c r="T21" s="62">
        <f t="shared" si="1"/>
        <v>0</v>
      </c>
      <c r="U21" s="24" t="str">
        <f t="shared" si="2"/>
        <v>HC</v>
      </c>
      <c r="V21" s="24" t="str">
        <f t="shared" si="3"/>
        <v>HC</v>
      </c>
    </row>
    <row r="22" spans="1:22" ht="15.75">
      <c r="A22" s="211">
        <v>14</v>
      </c>
      <c r="B22" s="215">
        <f>дети!A14</f>
        <v>0</v>
      </c>
      <c r="C22" s="212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61">
        <f t="shared" si="0"/>
        <v>0</v>
      </c>
      <c r="T22" s="62">
        <f t="shared" si="1"/>
        <v>0</v>
      </c>
      <c r="U22" s="24" t="str">
        <f t="shared" si="2"/>
        <v>HC</v>
      </c>
      <c r="V22" s="24" t="str">
        <f t="shared" si="3"/>
        <v>HC</v>
      </c>
    </row>
    <row r="23" spans="1:22" ht="15.75">
      <c r="A23" s="211">
        <v>15</v>
      </c>
      <c r="B23" s="215">
        <f>дети!A15</f>
        <v>0</v>
      </c>
      <c r="C23" s="212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61">
        <f t="shared" ref="S23:S36" si="4">(C23+E23+G23+I23+K23+M23+O23+Q23)/8</f>
        <v>0</v>
      </c>
      <c r="T23" s="62">
        <f t="shared" ref="T23:T36" si="5">(D23+F23+H23+J23+L23+N23+P23+R23)/8</f>
        <v>0</v>
      </c>
      <c r="U23" s="24" t="str">
        <f t="shared" ref="U23:U36" si="6">IF(S23=3,"B",IF(S23&gt;=2,"C","HC"))</f>
        <v>HC</v>
      </c>
      <c r="V23" s="24" t="str">
        <f t="shared" ref="V23:V36" si="7">IF(T23=3,"B",IF(T23&gt;=2,"C","HC"))</f>
        <v>HC</v>
      </c>
    </row>
    <row r="24" spans="1:22" ht="15.75">
      <c r="A24" s="211">
        <v>16</v>
      </c>
      <c r="B24" s="215">
        <f>дети!A16</f>
        <v>0</v>
      </c>
      <c r="C24" s="212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61">
        <f t="shared" si="4"/>
        <v>0</v>
      </c>
      <c r="T24" s="62">
        <f t="shared" si="5"/>
        <v>0</v>
      </c>
      <c r="U24" s="24" t="str">
        <f t="shared" si="6"/>
        <v>HC</v>
      </c>
      <c r="V24" s="24" t="str">
        <f t="shared" si="7"/>
        <v>HC</v>
      </c>
    </row>
    <row r="25" spans="1:22" ht="15.75">
      <c r="A25" s="211">
        <v>17</v>
      </c>
      <c r="B25" s="215">
        <f>дети!A17</f>
        <v>0</v>
      </c>
      <c r="C25" s="212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61">
        <f t="shared" si="4"/>
        <v>0</v>
      </c>
      <c r="T25" s="62">
        <f t="shared" si="5"/>
        <v>0</v>
      </c>
      <c r="U25" s="24" t="str">
        <f t="shared" si="6"/>
        <v>HC</v>
      </c>
      <c r="V25" s="24" t="str">
        <f t="shared" si="7"/>
        <v>HC</v>
      </c>
    </row>
    <row r="26" spans="1:22" ht="15.75">
      <c r="A26" s="211">
        <v>18</v>
      </c>
      <c r="B26" s="215">
        <f>дети!A18</f>
        <v>0</v>
      </c>
      <c r="C26" s="212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61">
        <f t="shared" si="4"/>
        <v>0</v>
      </c>
      <c r="T26" s="62">
        <f t="shared" si="5"/>
        <v>0</v>
      </c>
      <c r="U26" s="24" t="str">
        <f t="shared" si="6"/>
        <v>HC</v>
      </c>
      <c r="V26" s="24" t="str">
        <f t="shared" si="7"/>
        <v>HC</v>
      </c>
    </row>
    <row r="27" spans="1:22" ht="15.75">
      <c r="A27" s="211">
        <v>19</v>
      </c>
      <c r="B27" s="215">
        <f>дети!A19</f>
        <v>0</v>
      </c>
      <c r="C27" s="212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61">
        <f t="shared" si="4"/>
        <v>0</v>
      </c>
      <c r="T27" s="62">
        <f t="shared" si="5"/>
        <v>0</v>
      </c>
      <c r="U27" s="24" t="str">
        <f t="shared" si="6"/>
        <v>HC</v>
      </c>
      <c r="V27" s="24" t="str">
        <f t="shared" si="7"/>
        <v>HC</v>
      </c>
    </row>
    <row r="28" spans="1:22" ht="15.75">
      <c r="A28" s="211">
        <v>20</v>
      </c>
      <c r="B28" s="215">
        <f>дети!A20</f>
        <v>0</v>
      </c>
      <c r="C28" s="212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61">
        <f t="shared" si="4"/>
        <v>0</v>
      </c>
      <c r="T28" s="62">
        <f t="shared" si="5"/>
        <v>0</v>
      </c>
      <c r="U28" s="24" t="str">
        <f t="shared" si="6"/>
        <v>HC</v>
      </c>
      <c r="V28" s="24" t="str">
        <f t="shared" si="7"/>
        <v>HC</v>
      </c>
    </row>
    <row r="29" spans="1:22" ht="15.75">
      <c r="A29" s="211">
        <v>21</v>
      </c>
      <c r="B29" s="215">
        <f>дети!A21</f>
        <v>0</v>
      </c>
      <c r="C29" s="212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61">
        <f t="shared" si="4"/>
        <v>0</v>
      </c>
      <c r="T29" s="62">
        <f t="shared" si="5"/>
        <v>0</v>
      </c>
      <c r="U29" s="24" t="str">
        <f t="shared" si="6"/>
        <v>HC</v>
      </c>
      <c r="V29" s="24" t="str">
        <f t="shared" si="7"/>
        <v>HC</v>
      </c>
    </row>
    <row r="30" spans="1:22" ht="15.75">
      <c r="A30" s="211">
        <v>22</v>
      </c>
      <c r="B30" s="215">
        <f>дети!A22</f>
        <v>0</v>
      </c>
      <c r="C30" s="212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  <c r="S30" s="61">
        <f t="shared" si="4"/>
        <v>0</v>
      </c>
      <c r="T30" s="62">
        <f t="shared" si="5"/>
        <v>0</v>
      </c>
      <c r="U30" s="24" t="str">
        <f t="shared" si="6"/>
        <v>HC</v>
      </c>
      <c r="V30" s="24" t="str">
        <f t="shared" si="7"/>
        <v>HC</v>
      </c>
    </row>
    <row r="31" spans="1:22" ht="15.75">
      <c r="A31" s="211">
        <v>23</v>
      </c>
      <c r="B31" s="215">
        <f>дети!A23</f>
        <v>0</v>
      </c>
      <c r="C31" s="212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61">
        <f t="shared" si="4"/>
        <v>0</v>
      </c>
      <c r="T31" s="62">
        <f t="shared" si="5"/>
        <v>0</v>
      </c>
      <c r="U31" s="24" t="str">
        <f t="shared" si="6"/>
        <v>HC</v>
      </c>
      <c r="V31" s="24" t="str">
        <f t="shared" si="7"/>
        <v>HC</v>
      </c>
    </row>
    <row r="32" spans="1:22" ht="15.75">
      <c r="A32" s="211">
        <v>24</v>
      </c>
      <c r="B32" s="215">
        <f>дети!A24</f>
        <v>0</v>
      </c>
      <c r="C32" s="212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61">
        <f t="shared" si="4"/>
        <v>0</v>
      </c>
      <c r="T32" s="62">
        <f t="shared" si="5"/>
        <v>0</v>
      </c>
      <c r="U32" s="24" t="str">
        <f t="shared" si="6"/>
        <v>HC</v>
      </c>
      <c r="V32" s="24" t="str">
        <f t="shared" si="7"/>
        <v>HC</v>
      </c>
    </row>
    <row r="33" spans="1:24" ht="15.75">
      <c r="A33" s="211">
        <v>25</v>
      </c>
      <c r="B33" s="215">
        <f>дети!A25</f>
        <v>0</v>
      </c>
      <c r="C33" s="212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61">
        <f t="shared" si="4"/>
        <v>0</v>
      </c>
      <c r="T33" s="62">
        <f t="shared" si="5"/>
        <v>0</v>
      </c>
      <c r="U33" s="24" t="str">
        <f t="shared" si="6"/>
        <v>HC</v>
      </c>
      <c r="V33" s="24" t="str">
        <f t="shared" si="7"/>
        <v>HC</v>
      </c>
    </row>
    <row r="34" spans="1:24" ht="15.75">
      <c r="A34" s="211">
        <v>26</v>
      </c>
      <c r="B34" s="215">
        <f>дети!A26</f>
        <v>0</v>
      </c>
      <c r="C34" s="212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61">
        <f t="shared" si="4"/>
        <v>0</v>
      </c>
      <c r="T34" s="62">
        <f t="shared" si="5"/>
        <v>0</v>
      </c>
      <c r="U34" s="24" t="str">
        <f t="shared" si="6"/>
        <v>HC</v>
      </c>
      <c r="V34" s="24" t="str">
        <f t="shared" si="7"/>
        <v>HC</v>
      </c>
    </row>
    <row r="35" spans="1:24" ht="15.75">
      <c r="A35" s="211">
        <v>27</v>
      </c>
      <c r="B35" s="215">
        <f>дети!A27</f>
        <v>0</v>
      </c>
      <c r="C35" s="212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61">
        <f t="shared" si="4"/>
        <v>0</v>
      </c>
      <c r="T35" s="62">
        <f t="shared" si="5"/>
        <v>0</v>
      </c>
      <c r="U35" s="24" t="str">
        <f t="shared" si="6"/>
        <v>HC</v>
      </c>
      <c r="V35" s="24" t="str">
        <f t="shared" si="7"/>
        <v>HC</v>
      </c>
    </row>
    <row r="36" spans="1:24" ht="15.75">
      <c r="A36" s="211">
        <v>28</v>
      </c>
      <c r="B36" s="215">
        <f>дети!A28</f>
        <v>0</v>
      </c>
      <c r="C36" s="212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61">
        <f t="shared" si="4"/>
        <v>0</v>
      </c>
      <c r="T36" s="62">
        <f t="shared" si="5"/>
        <v>0</v>
      </c>
      <c r="U36" s="24" t="str">
        <f t="shared" si="6"/>
        <v>HC</v>
      </c>
      <c r="V36" s="24" t="str">
        <f t="shared" si="7"/>
        <v>HC</v>
      </c>
    </row>
    <row r="37" spans="1:24" ht="15.75">
      <c r="A37" s="167" t="s">
        <v>20</v>
      </c>
      <c r="B37" s="214"/>
      <c r="C37" s="63" t="e">
        <f>SUM(C9:C36)/дети!G2</f>
        <v>#DIV/0!</v>
      </c>
      <c r="D37" s="63">
        <f t="shared" ref="D37:R37" si="8">SUM(D9:D36)/23</f>
        <v>0</v>
      </c>
      <c r="E37" s="63">
        <f t="shared" si="8"/>
        <v>0</v>
      </c>
      <c r="F37" s="63">
        <f t="shared" si="8"/>
        <v>0</v>
      </c>
      <c r="G37" s="63">
        <f t="shared" si="8"/>
        <v>0</v>
      </c>
      <c r="H37" s="63">
        <f t="shared" si="8"/>
        <v>0</v>
      </c>
      <c r="I37" s="63">
        <f t="shared" si="8"/>
        <v>0</v>
      </c>
      <c r="J37" s="63">
        <f t="shared" si="8"/>
        <v>0</v>
      </c>
      <c r="K37" s="63">
        <f t="shared" si="8"/>
        <v>0</v>
      </c>
      <c r="L37" s="63">
        <f t="shared" si="8"/>
        <v>0</v>
      </c>
      <c r="M37" s="63">
        <f t="shared" si="8"/>
        <v>0</v>
      </c>
      <c r="N37" s="63">
        <f t="shared" si="8"/>
        <v>0</v>
      </c>
      <c r="O37" s="63">
        <f t="shared" si="8"/>
        <v>0</v>
      </c>
      <c r="P37" s="63">
        <f t="shared" si="8"/>
        <v>0</v>
      </c>
      <c r="Q37" s="63">
        <f t="shared" si="8"/>
        <v>0</v>
      </c>
      <c r="R37" s="63">
        <f t="shared" si="8"/>
        <v>0</v>
      </c>
      <c r="S37" s="58" t="e">
        <f>SUM(S9:S36)/дети!G2</f>
        <v>#DIV/0!</v>
      </c>
      <c r="T37" s="58" t="e">
        <f>SUM(T9:T36)/дети!G2</f>
        <v>#DIV/0!</v>
      </c>
      <c r="U37" s="11">
        <f>SUM(U9:U36)/23</f>
        <v>0</v>
      </c>
      <c r="V37" s="11">
        <f>SUM(V9:V36)/23</f>
        <v>0</v>
      </c>
      <c r="X37" s="16"/>
    </row>
    <row r="38" spans="1:24" ht="15" customHeight="1">
      <c r="A38" s="54"/>
      <c r="B38" s="50" t="s">
        <v>31</v>
      </c>
      <c r="C38" s="56" t="e">
        <f>COUNTIF(C9:C36,"=3")/дети!G2</f>
        <v>#DIV/0!</v>
      </c>
      <c r="D38" s="56" t="e">
        <f>COUNTIF(D9:D36,"=3")/дети!G2</f>
        <v>#DIV/0!</v>
      </c>
      <c r="E38" s="56" t="e">
        <f>COUNTIF(E9:E36,"=3")/дети!G2</f>
        <v>#DIV/0!</v>
      </c>
      <c r="F38" s="56" t="e">
        <f>COUNTIF(F9:F36,"=3")/дети!G2</f>
        <v>#DIV/0!</v>
      </c>
      <c r="G38" s="56" t="e">
        <f>COUNTIF(G9:G36,"=3")/дети!G2</f>
        <v>#DIV/0!</v>
      </c>
      <c r="H38" s="56" t="e">
        <f>COUNTIF(H9:H36,"=3")/дети!G2</f>
        <v>#DIV/0!</v>
      </c>
      <c r="I38" s="56" t="e">
        <f>COUNTIF(I9:I36,"=3")/дети!G2</f>
        <v>#DIV/0!</v>
      </c>
      <c r="J38" s="56" t="e">
        <f>COUNTIF(J9:J36,"=3")/дети!G2</f>
        <v>#DIV/0!</v>
      </c>
      <c r="K38" s="56" t="e">
        <f>COUNTIF(K9:K36,"=3")/дети!G2</f>
        <v>#DIV/0!</v>
      </c>
      <c r="L38" s="56" t="e">
        <f>COUNTIF(L9:L36,"=3")/дети!G2</f>
        <v>#DIV/0!</v>
      </c>
      <c r="M38" s="56" t="e">
        <f>COUNTIF(M9:M36,"=3")/дети!G2</f>
        <v>#DIV/0!</v>
      </c>
      <c r="N38" s="56" t="e">
        <f>COUNTIF(N9:N36,"=3")/дети!G2</f>
        <v>#DIV/0!</v>
      </c>
      <c r="O38" s="56" t="e">
        <f>COUNTIF(O9:O36,"=3")/дети!G2</f>
        <v>#DIV/0!</v>
      </c>
      <c r="P38" s="56" t="e">
        <f>COUNTIF(P9:P36,"=3")/дети!G2</f>
        <v>#DIV/0!</v>
      </c>
      <c r="Q38" s="56" t="e">
        <f>COUNTIF(Q9:Q36,"=3")/дети!G2</f>
        <v>#DIV/0!</v>
      </c>
      <c r="R38" s="56" t="e">
        <f>COUNTIF(R9:R36,"=3")/дети!G2</f>
        <v>#DIV/0!</v>
      </c>
      <c r="S38" s="25" t="e">
        <f>COUNTIF(S9:S36,"=3")/дети!G2</f>
        <v>#DIV/0!</v>
      </c>
      <c r="T38" s="25" t="e">
        <f>COUNTIF(T9:T36,"=3")/дети!G2</f>
        <v>#DIV/0!</v>
      </c>
      <c r="U38" s="9"/>
      <c r="V38" s="9"/>
    </row>
    <row r="39" spans="1:24" ht="21" customHeight="1">
      <c r="A39" s="54"/>
      <c r="B39" s="52" t="s">
        <v>32</v>
      </c>
      <c r="C39" s="56" t="e">
        <f>COUNTIF(C9:C36,"=2")/дети!G2</f>
        <v>#DIV/0!</v>
      </c>
      <c r="D39" s="56" t="e">
        <f>COUNTIF(D9:D36,"=2")/дети!G2</f>
        <v>#DIV/0!</v>
      </c>
      <c r="E39" s="56" t="e">
        <f>COUNTIF(E9:E36,"=2")/дети!G2</f>
        <v>#DIV/0!</v>
      </c>
      <c r="F39" s="56" t="e">
        <f>COUNTIF(F9:F36,"=2")/дети!G2</f>
        <v>#DIV/0!</v>
      </c>
      <c r="G39" s="56" t="e">
        <f>COUNTIF(G9:G36,"=2")/дети!G2</f>
        <v>#DIV/0!</v>
      </c>
      <c r="H39" s="56" t="e">
        <f>COUNTIF(H9:H36,"=2")/дети!G2</f>
        <v>#DIV/0!</v>
      </c>
      <c r="I39" s="56" t="e">
        <f>COUNTIF(I9:I36,"=2")/дети!G2</f>
        <v>#DIV/0!</v>
      </c>
      <c r="J39" s="56" t="e">
        <f>COUNTIF(J9:J36,"=2")/дети!G2</f>
        <v>#DIV/0!</v>
      </c>
      <c r="K39" s="56" t="e">
        <f>COUNTIF(K9:K36,"=2")/дети!G2</f>
        <v>#DIV/0!</v>
      </c>
      <c r="L39" s="56" t="e">
        <f>COUNTIF(L9:L36,"=2")/дети!G2</f>
        <v>#DIV/0!</v>
      </c>
      <c r="M39" s="56" t="e">
        <f>COUNTIF(M9:M36,"=2")/дети!G2</f>
        <v>#DIV/0!</v>
      </c>
      <c r="N39" s="56" t="e">
        <f>COUNTIF(N9:N36,"=2")/дети!G2</f>
        <v>#DIV/0!</v>
      </c>
      <c r="O39" s="56" t="e">
        <f>COUNTIF(O9:O36,"=2")/дети!G2</f>
        <v>#DIV/0!</v>
      </c>
      <c r="P39" s="56" t="e">
        <f>COUNTIF(P9:P36,"=2")/дети!G2</f>
        <v>#DIV/0!</v>
      </c>
      <c r="Q39" s="56" t="e">
        <f>COUNTIF(Q9:Q36,"=2")/дети!G2</f>
        <v>#DIV/0!</v>
      </c>
      <c r="R39" s="56" t="e">
        <f>COUNTIF(R9:R36,"=2")/дети!G2</f>
        <v>#DIV/0!</v>
      </c>
      <c r="S39" s="25" t="e">
        <f>100%-(S40+S38)</f>
        <v>#DIV/0!</v>
      </c>
      <c r="T39" s="25" t="e">
        <f>100%-(T40+T38)</f>
        <v>#DIV/0!</v>
      </c>
      <c r="U39" s="9"/>
      <c r="V39" s="9"/>
    </row>
    <row r="40" spans="1:24" ht="15" customHeight="1">
      <c r="A40" s="54"/>
      <c r="B40" s="50" t="s">
        <v>30</v>
      </c>
      <c r="C40" s="56" t="e">
        <f>COUNTIF(C9:C36,"=1")/дети!G2</f>
        <v>#DIV/0!</v>
      </c>
      <c r="D40" s="56" t="e">
        <f>COUNTIF(D9:D36,"=1")/дети!G2</f>
        <v>#DIV/0!</v>
      </c>
      <c r="E40" s="56" t="e">
        <f>COUNTIF(E9:E36,"=1")/дети!G2</f>
        <v>#DIV/0!</v>
      </c>
      <c r="F40" s="56" t="e">
        <f>COUNTIF(F9:F36,"=1")/дети!G2</f>
        <v>#DIV/0!</v>
      </c>
      <c r="G40" s="56" t="e">
        <f>COUNTIF(G9:G36,"=1")/дети!G2</f>
        <v>#DIV/0!</v>
      </c>
      <c r="H40" s="56" t="e">
        <f>COUNTIF(H9:H36,"=1")/дети!G2</f>
        <v>#DIV/0!</v>
      </c>
      <c r="I40" s="56" t="e">
        <f>COUNTIF(I9:I36,"=1")/дети!G2</f>
        <v>#DIV/0!</v>
      </c>
      <c r="J40" s="56" t="e">
        <f>COUNTIF(J9:J36,"=1")/дети!G2</f>
        <v>#DIV/0!</v>
      </c>
      <c r="K40" s="56" t="e">
        <f>COUNTIF(K9:K36,"=1")/дети!G2</f>
        <v>#DIV/0!</v>
      </c>
      <c r="L40" s="56" t="e">
        <f>COUNTIF(L9:L36,"=1")/дети!G2</f>
        <v>#DIV/0!</v>
      </c>
      <c r="M40" s="56" t="e">
        <f>COUNTIF(M9:M36,"=1")/дети!G2</f>
        <v>#DIV/0!</v>
      </c>
      <c r="N40" s="56" t="e">
        <f>COUNTIF(N9:N36,"=1")/дети!G2</f>
        <v>#DIV/0!</v>
      </c>
      <c r="O40" s="56" t="e">
        <f>COUNTIF(O9:O36,"=1")/дети!G2</f>
        <v>#DIV/0!</v>
      </c>
      <c r="P40" s="56" t="e">
        <f>COUNTIF(P9:P36,"=1")/дети!G2</f>
        <v>#DIV/0!</v>
      </c>
      <c r="Q40" s="56" t="e">
        <f>COUNTIF(Q9:Q36,"=1")/дети!G2</f>
        <v>#DIV/0!</v>
      </c>
      <c r="R40" s="56" t="e">
        <f>COUNTIF(R9:R36,"=1")/дети!G2</f>
        <v>#DIV/0!</v>
      </c>
      <c r="S40" s="30" t="e">
        <f>COUNTIF(S9:S36,"&lt;2")/дети!G2</f>
        <v>#DIV/0!</v>
      </c>
      <c r="T40" s="30" t="e">
        <f>COUNTIF(T9:T36,"&lt;2")/дети!G2</f>
        <v>#DIV/0!</v>
      </c>
      <c r="U40" s="9"/>
      <c r="V40" s="9"/>
    </row>
  </sheetData>
  <mergeCells count="17">
    <mergeCell ref="B5:B8"/>
    <mergeCell ref="A37:B37"/>
    <mergeCell ref="C6:D7"/>
    <mergeCell ref="E6:F7"/>
    <mergeCell ref="G6:H7"/>
    <mergeCell ref="A5:A8"/>
    <mergeCell ref="U5:V7"/>
    <mergeCell ref="C5:F5"/>
    <mergeCell ref="G5:J5"/>
    <mergeCell ref="K5:N5"/>
    <mergeCell ref="O5:R5"/>
    <mergeCell ref="S5:T7"/>
    <mergeCell ref="K6:L7"/>
    <mergeCell ref="M6:N7"/>
    <mergeCell ref="O6:P7"/>
    <mergeCell ref="Q6:R7"/>
    <mergeCell ref="I6:J7"/>
  </mergeCells>
  <phoneticPr fontId="0" type="noConversion"/>
  <pageMargins left="0.17" right="0.17" top="0.17" bottom="0.16" header="0.17" footer="0.16"/>
  <pageSetup paperSize="9" scale="62" orientation="landscape" verticalDpi="0" r:id="rId1"/>
  <rowBreaks count="2" manualBreakCount="2">
    <brk id="40" max="16383" man="1"/>
    <brk id="55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zoomScale="90" zoomScaleNormal="90" zoomScalePageLayoutView="90" workbookViewId="0">
      <selection activeCell="C9" sqref="C9:J35"/>
    </sheetView>
  </sheetViews>
  <sheetFormatPr defaultColWidth="8.85546875" defaultRowHeight="15.75"/>
  <cols>
    <col min="1" max="1" width="8.85546875" style="12"/>
    <col min="2" max="2" width="27.85546875" style="12" customWidth="1"/>
    <col min="3" max="10" width="8.85546875" style="12"/>
    <col min="11" max="11" width="12.28515625" style="12" customWidth="1"/>
    <col min="12" max="16384" width="8.85546875" style="12"/>
  </cols>
  <sheetData>
    <row r="1" spans="1:14" ht="20.25">
      <c r="B1" s="37" t="str">
        <f>дети!A30</f>
        <v>Мониторинг образовательного процесса группы №___ (подготовительная)  на  20___-20___ уч год</v>
      </c>
    </row>
    <row r="2" spans="1:14" ht="18.75">
      <c r="A2" s="38" t="str">
        <f>дети!A31</f>
        <v>Воспитатель: ____________</v>
      </c>
    </row>
    <row r="3" spans="1:14" ht="18.75">
      <c r="A3" s="38" t="str">
        <f>дети!A32</f>
        <v>Воспитатель: ______________</v>
      </c>
    </row>
    <row r="4" spans="1:14" ht="20.25">
      <c r="B4" s="36" t="s">
        <v>84</v>
      </c>
    </row>
    <row r="5" spans="1:14" ht="15.75" customHeight="1">
      <c r="A5" s="125" t="s">
        <v>0</v>
      </c>
      <c r="B5" s="125" t="s">
        <v>12</v>
      </c>
      <c r="C5" s="183" t="s">
        <v>120</v>
      </c>
      <c r="D5" s="184"/>
      <c r="E5" s="176" t="s">
        <v>61</v>
      </c>
      <c r="F5" s="177"/>
      <c r="G5" s="187" t="s">
        <v>122</v>
      </c>
      <c r="H5" s="187"/>
      <c r="I5" s="185" t="s">
        <v>121</v>
      </c>
      <c r="J5" s="186"/>
      <c r="K5" s="170" t="s">
        <v>23</v>
      </c>
      <c r="L5" s="171"/>
      <c r="M5" s="169" t="s">
        <v>14</v>
      </c>
      <c r="N5" s="122"/>
    </row>
    <row r="6" spans="1:14" ht="15.75" customHeight="1">
      <c r="A6" s="125"/>
      <c r="B6" s="125"/>
      <c r="C6" s="183"/>
      <c r="D6" s="184"/>
      <c r="E6" s="178"/>
      <c r="F6" s="179"/>
      <c r="G6" s="187"/>
      <c r="H6" s="187"/>
      <c r="I6" s="185"/>
      <c r="J6" s="186"/>
      <c r="K6" s="172"/>
      <c r="L6" s="173"/>
      <c r="M6" s="169"/>
      <c r="N6" s="122"/>
    </row>
    <row r="7" spans="1:14" ht="63.75" customHeight="1">
      <c r="A7" s="125"/>
      <c r="B7" s="125"/>
      <c r="C7" s="183"/>
      <c r="D7" s="184"/>
      <c r="E7" s="180"/>
      <c r="F7" s="181"/>
      <c r="G7" s="187"/>
      <c r="H7" s="187"/>
      <c r="I7" s="185"/>
      <c r="J7" s="186"/>
      <c r="K7" s="174"/>
      <c r="L7" s="175"/>
      <c r="M7" s="169"/>
      <c r="N7" s="122"/>
    </row>
    <row r="8" spans="1:14">
      <c r="A8" s="125"/>
      <c r="B8" s="192"/>
      <c r="C8" s="13" t="s">
        <v>10</v>
      </c>
      <c r="D8" s="13" t="s">
        <v>11</v>
      </c>
      <c r="E8" s="22" t="s">
        <v>10</v>
      </c>
      <c r="F8" s="22" t="s">
        <v>11</v>
      </c>
      <c r="G8" s="13" t="s">
        <v>10</v>
      </c>
      <c r="H8" s="13" t="s">
        <v>11</v>
      </c>
      <c r="I8" s="13" t="s">
        <v>10</v>
      </c>
      <c r="J8" s="13" t="s">
        <v>11</v>
      </c>
      <c r="K8" s="59" t="s">
        <v>10</v>
      </c>
      <c r="L8" s="60" t="s">
        <v>11</v>
      </c>
      <c r="M8" s="14" t="s">
        <v>10</v>
      </c>
      <c r="N8" s="14" t="s">
        <v>11</v>
      </c>
    </row>
    <row r="9" spans="1:14">
      <c r="A9" s="216">
        <v>1</v>
      </c>
      <c r="B9" s="194">
        <f>дети!A1</f>
        <v>0</v>
      </c>
      <c r="C9" s="217">
        <v>0</v>
      </c>
      <c r="D9" s="217">
        <v>0</v>
      </c>
      <c r="E9" s="217">
        <v>0</v>
      </c>
      <c r="F9" s="217">
        <v>0</v>
      </c>
      <c r="G9" s="217">
        <v>0</v>
      </c>
      <c r="H9" s="217">
        <v>0</v>
      </c>
      <c r="I9" s="217">
        <v>0</v>
      </c>
      <c r="J9" s="217">
        <v>0</v>
      </c>
      <c r="K9" s="61">
        <f>(C9+E9+G9+I9)/4</f>
        <v>0</v>
      </c>
      <c r="L9" s="62">
        <f>(D9+F9+H9+J9)/4</f>
        <v>0</v>
      </c>
      <c r="M9" s="24" t="str">
        <f>IF(K9=3,"B",IF(K9&gt;=2,"C","HC"))</f>
        <v>HC</v>
      </c>
      <c r="N9" s="24" t="str">
        <f>IF(L9=3,"B",IF(L9&gt;=2,"C","HC"))</f>
        <v>HC</v>
      </c>
    </row>
    <row r="10" spans="1:14">
      <c r="A10" s="216">
        <v>2</v>
      </c>
      <c r="B10" s="194">
        <f>дети!A2</f>
        <v>0</v>
      </c>
      <c r="C10" s="217">
        <v>0</v>
      </c>
      <c r="D10" s="217">
        <v>0</v>
      </c>
      <c r="E10" s="217">
        <v>0</v>
      </c>
      <c r="F10" s="217">
        <v>0</v>
      </c>
      <c r="G10" s="217">
        <v>0</v>
      </c>
      <c r="H10" s="217">
        <v>0</v>
      </c>
      <c r="I10" s="217">
        <v>0</v>
      </c>
      <c r="J10" s="217">
        <v>0</v>
      </c>
      <c r="K10" s="61">
        <f t="shared" ref="K10:K36" si="0">(C10+E10+G10+I10)/4</f>
        <v>0</v>
      </c>
      <c r="L10" s="62">
        <f t="shared" ref="L10:L34" si="1">(D10+F10+H10+J10)/4</f>
        <v>0</v>
      </c>
      <c r="M10" s="24" t="str">
        <f t="shared" ref="M10:M27" si="2">IF(K10=3,"B",IF(K10&gt;=2,"C","HC"))</f>
        <v>HC</v>
      </c>
      <c r="N10" s="24" t="str">
        <f t="shared" ref="N10:N27" si="3">IF(L10=3,"B",IF(L10&gt;=2,"C","HC"))</f>
        <v>HC</v>
      </c>
    </row>
    <row r="11" spans="1:14">
      <c r="A11" s="216">
        <v>3</v>
      </c>
      <c r="B11" s="194">
        <f>дети!A3</f>
        <v>0</v>
      </c>
      <c r="C11" s="217">
        <v>0</v>
      </c>
      <c r="D11" s="217">
        <v>0</v>
      </c>
      <c r="E11" s="217">
        <v>0</v>
      </c>
      <c r="F11" s="217">
        <v>0</v>
      </c>
      <c r="G11" s="217">
        <v>0</v>
      </c>
      <c r="H11" s="217">
        <v>0</v>
      </c>
      <c r="I11" s="217">
        <v>0</v>
      </c>
      <c r="J11" s="217">
        <v>0</v>
      </c>
      <c r="K11" s="61">
        <f t="shared" si="0"/>
        <v>0</v>
      </c>
      <c r="L11" s="62">
        <f t="shared" si="1"/>
        <v>0</v>
      </c>
      <c r="M11" s="24" t="str">
        <f t="shared" si="2"/>
        <v>HC</v>
      </c>
      <c r="N11" s="24" t="str">
        <f t="shared" si="3"/>
        <v>HC</v>
      </c>
    </row>
    <row r="12" spans="1:14">
      <c r="A12" s="216">
        <v>4</v>
      </c>
      <c r="B12" s="194">
        <f>дети!A4</f>
        <v>0</v>
      </c>
      <c r="C12" s="217">
        <v>0</v>
      </c>
      <c r="D12" s="217">
        <v>0</v>
      </c>
      <c r="E12" s="217">
        <v>0</v>
      </c>
      <c r="F12" s="217">
        <v>0</v>
      </c>
      <c r="G12" s="217">
        <v>0</v>
      </c>
      <c r="H12" s="217">
        <v>0</v>
      </c>
      <c r="I12" s="217">
        <v>0</v>
      </c>
      <c r="J12" s="217">
        <v>0</v>
      </c>
      <c r="K12" s="61">
        <f t="shared" si="0"/>
        <v>0</v>
      </c>
      <c r="L12" s="62">
        <f t="shared" si="1"/>
        <v>0</v>
      </c>
      <c r="M12" s="24" t="str">
        <f t="shared" si="2"/>
        <v>HC</v>
      </c>
      <c r="N12" s="24" t="str">
        <f t="shared" si="3"/>
        <v>HC</v>
      </c>
    </row>
    <row r="13" spans="1:14">
      <c r="A13" s="216">
        <v>5</v>
      </c>
      <c r="B13" s="194">
        <f>дети!A5</f>
        <v>0</v>
      </c>
      <c r="C13" s="217">
        <v>0</v>
      </c>
      <c r="D13" s="217">
        <v>0</v>
      </c>
      <c r="E13" s="217">
        <v>0</v>
      </c>
      <c r="F13" s="217">
        <v>0</v>
      </c>
      <c r="G13" s="217">
        <v>0</v>
      </c>
      <c r="H13" s="217">
        <v>0</v>
      </c>
      <c r="I13" s="217">
        <v>0</v>
      </c>
      <c r="J13" s="217">
        <v>0</v>
      </c>
      <c r="K13" s="61">
        <f t="shared" si="0"/>
        <v>0</v>
      </c>
      <c r="L13" s="62">
        <f t="shared" si="1"/>
        <v>0</v>
      </c>
      <c r="M13" s="24" t="str">
        <f t="shared" si="2"/>
        <v>HC</v>
      </c>
      <c r="N13" s="24" t="str">
        <f t="shared" si="3"/>
        <v>HC</v>
      </c>
    </row>
    <row r="14" spans="1:14">
      <c r="A14" s="216">
        <v>6</v>
      </c>
      <c r="B14" s="194">
        <f>дети!A6</f>
        <v>0</v>
      </c>
      <c r="C14" s="217">
        <v>0</v>
      </c>
      <c r="D14" s="217">
        <v>0</v>
      </c>
      <c r="E14" s="217">
        <v>0</v>
      </c>
      <c r="F14" s="217">
        <v>0</v>
      </c>
      <c r="G14" s="217">
        <v>0</v>
      </c>
      <c r="H14" s="217">
        <v>0</v>
      </c>
      <c r="I14" s="217">
        <v>0</v>
      </c>
      <c r="J14" s="217">
        <v>0</v>
      </c>
      <c r="K14" s="61">
        <f t="shared" si="0"/>
        <v>0</v>
      </c>
      <c r="L14" s="62">
        <f t="shared" si="1"/>
        <v>0</v>
      </c>
      <c r="M14" s="24" t="str">
        <f t="shared" si="2"/>
        <v>HC</v>
      </c>
      <c r="N14" s="24" t="str">
        <f t="shared" si="3"/>
        <v>HC</v>
      </c>
    </row>
    <row r="15" spans="1:14">
      <c r="A15" s="216">
        <v>7</v>
      </c>
      <c r="B15" s="194">
        <f>дети!A7</f>
        <v>0</v>
      </c>
      <c r="C15" s="217">
        <v>0</v>
      </c>
      <c r="D15" s="217">
        <v>0</v>
      </c>
      <c r="E15" s="217">
        <v>0</v>
      </c>
      <c r="F15" s="217">
        <v>0</v>
      </c>
      <c r="G15" s="217">
        <v>0</v>
      </c>
      <c r="H15" s="217">
        <v>0</v>
      </c>
      <c r="I15" s="217">
        <v>0</v>
      </c>
      <c r="J15" s="217">
        <v>0</v>
      </c>
      <c r="K15" s="61">
        <f t="shared" si="0"/>
        <v>0</v>
      </c>
      <c r="L15" s="62">
        <f t="shared" si="1"/>
        <v>0</v>
      </c>
      <c r="M15" s="24" t="str">
        <f t="shared" si="2"/>
        <v>HC</v>
      </c>
      <c r="N15" s="24" t="str">
        <f t="shared" si="3"/>
        <v>HC</v>
      </c>
    </row>
    <row r="16" spans="1:14">
      <c r="A16" s="216">
        <v>8</v>
      </c>
      <c r="B16" s="194">
        <f>дети!A8</f>
        <v>0</v>
      </c>
      <c r="C16" s="217">
        <v>0</v>
      </c>
      <c r="D16" s="217">
        <v>0</v>
      </c>
      <c r="E16" s="217">
        <v>0</v>
      </c>
      <c r="F16" s="217">
        <v>0</v>
      </c>
      <c r="G16" s="217">
        <v>0</v>
      </c>
      <c r="H16" s="217">
        <v>0</v>
      </c>
      <c r="I16" s="217">
        <v>0</v>
      </c>
      <c r="J16" s="217">
        <v>0</v>
      </c>
      <c r="K16" s="61">
        <f t="shared" si="0"/>
        <v>0</v>
      </c>
      <c r="L16" s="62">
        <f t="shared" si="1"/>
        <v>0</v>
      </c>
      <c r="M16" s="24" t="str">
        <f t="shared" si="2"/>
        <v>HC</v>
      </c>
      <c r="N16" s="24" t="str">
        <f t="shared" si="3"/>
        <v>HC</v>
      </c>
    </row>
    <row r="17" spans="1:14">
      <c r="A17" s="216">
        <v>9</v>
      </c>
      <c r="B17" s="194">
        <f>дети!A9</f>
        <v>0</v>
      </c>
      <c r="C17" s="217">
        <v>0</v>
      </c>
      <c r="D17" s="217">
        <v>0</v>
      </c>
      <c r="E17" s="217">
        <v>0</v>
      </c>
      <c r="F17" s="217">
        <v>0</v>
      </c>
      <c r="G17" s="217">
        <v>0</v>
      </c>
      <c r="H17" s="217">
        <v>0</v>
      </c>
      <c r="I17" s="217">
        <v>0</v>
      </c>
      <c r="J17" s="217">
        <v>0</v>
      </c>
      <c r="K17" s="61">
        <f t="shared" si="0"/>
        <v>0</v>
      </c>
      <c r="L17" s="62">
        <f t="shared" si="1"/>
        <v>0</v>
      </c>
      <c r="M17" s="24" t="str">
        <f t="shared" si="2"/>
        <v>HC</v>
      </c>
      <c r="N17" s="24" t="str">
        <f t="shared" si="3"/>
        <v>HC</v>
      </c>
    </row>
    <row r="18" spans="1:14">
      <c r="A18" s="216">
        <v>10</v>
      </c>
      <c r="B18" s="194">
        <f>дети!A10</f>
        <v>0</v>
      </c>
      <c r="C18" s="217">
        <v>0</v>
      </c>
      <c r="D18" s="217">
        <v>0</v>
      </c>
      <c r="E18" s="217">
        <v>0</v>
      </c>
      <c r="F18" s="217">
        <v>0</v>
      </c>
      <c r="G18" s="217">
        <v>0</v>
      </c>
      <c r="H18" s="217">
        <v>0</v>
      </c>
      <c r="I18" s="217">
        <v>0</v>
      </c>
      <c r="J18" s="217">
        <v>0</v>
      </c>
      <c r="K18" s="61">
        <f t="shared" si="0"/>
        <v>0</v>
      </c>
      <c r="L18" s="62">
        <f t="shared" si="1"/>
        <v>0</v>
      </c>
      <c r="M18" s="24" t="str">
        <f t="shared" si="2"/>
        <v>HC</v>
      </c>
      <c r="N18" s="24" t="str">
        <f t="shared" si="3"/>
        <v>HC</v>
      </c>
    </row>
    <row r="19" spans="1:14">
      <c r="A19" s="216">
        <v>11</v>
      </c>
      <c r="B19" s="194">
        <f>дети!A11</f>
        <v>0</v>
      </c>
      <c r="C19" s="217">
        <v>0</v>
      </c>
      <c r="D19" s="217">
        <v>0</v>
      </c>
      <c r="E19" s="217">
        <v>0</v>
      </c>
      <c r="F19" s="217">
        <v>0</v>
      </c>
      <c r="G19" s="217">
        <v>0</v>
      </c>
      <c r="H19" s="217">
        <v>0</v>
      </c>
      <c r="I19" s="217">
        <v>0</v>
      </c>
      <c r="J19" s="217">
        <v>0</v>
      </c>
      <c r="K19" s="61">
        <f t="shared" si="0"/>
        <v>0</v>
      </c>
      <c r="L19" s="62">
        <f t="shared" si="1"/>
        <v>0</v>
      </c>
      <c r="M19" s="24" t="str">
        <f t="shared" si="2"/>
        <v>HC</v>
      </c>
      <c r="N19" s="24" t="str">
        <f t="shared" si="3"/>
        <v>HC</v>
      </c>
    </row>
    <row r="20" spans="1:14">
      <c r="A20" s="216">
        <v>12</v>
      </c>
      <c r="B20" s="194">
        <f>дети!A12</f>
        <v>0</v>
      </c>
      <c r="C20" s="217">
        <v>0</v>
      </c>
      <c r="D20" s="217">
        <v>0</v>
      </c>
      <c r="E20" s="217">
        <v>0</v>
      </c>
      <c r="F20" s="217">
        <v>0</v>
      </c>
      <c r="G20" s="217">
        <v>0</v>
      </c>
      <c r="H20" s="217">
        <v>0</v>
      </c>
      <c r="I20" s="217">
        <v>0</v>
      </c>
      <c r="J20" s="217">
        <v>0</v>
      </c>
      <c r="K20" s="61">
        <f t="shared" si="0"/>
        <v>0</v>
      </c>
      <c r="L20" s="62">
        <f t="shared" si="1"/>
        <v>0</v>
      </c>
      <c r="M20" s="24" t="str">
        <f t="shared" si="2"/>
        <v>HC</v>
      </c>
      <c r="N20" s="24" t="str">
        <f t="shared" si="3"/>
        <v>HC</v>
      </c>
    </row>
    <row r="21" spans="1:14">
      <c r="A21" s="216">
        <v>13</v>
      </c>
      <c r="B21" s="194">
        <f>дети!A13</f>
        <v>0</v>
      </c>
      <c r="C21" s="217">
        <v>0</v>
      </c>
      <c r="D21" s="217">
        <v>0</v>
      </c>
      <c r="E21" s="217">
        <v>0</v>
      </c>
      <c r="F21" s="217">
        <v>0</v>
      </c>
      <c r="G21" s="217">
        <v>0</v>
      </c>
      <c r="H21" s="217">
        <v>0</v>
      </c>
      <c r="I21" s="217">
        <v>0</v>
      </c>
      <c r="J21" s="217">
        <v>0</v>
      </c>
      <c r="K21" s="61">
        <f t="shared" si="0"/>
        <v>0</v>
      </c>
      <c r="L21" s="62">
        <f t="shared" si="1"/>
        <v>0</v>
      </c>
      <c r="M21" s="24" t="str">
        <f t="shared" si="2"/>
        <v>HC</v>
      </c>
      <c r="N21" s="24" t="str">
        <f t="shared" si="3"/>
        <v>HC</v>
      </c>
    </row>
    <row r="22" spans="1:14">
      <c r="A22" s="216">
        <v>14</v>
      </c>
      <c r="B22" s="194">
        <f>дети!A14</f>
        <v>0</v>
      </c>
      <c r="C22" s="217">
        <v>0</v>
      </c>
      <c r="D22" s="217">
        <v>0</v>
      </c>
      <c r="E22" s="217">
        <v>0</v>
      </c>
      <c r="F22" s="217">
        <v>0</v>
      </c>
      <c r="G22" s="217">
        <v>0</v>
      </c>
      <c r="H22" s="217">
        <v>0</v>
      </c>
      <c r="I22" s="217">
        <v>0</v>
      </c>
      <c r="J22" s="217">
        <v>0</v>
      </c>
      <c r="K22" s="61">
        <f t="shared" si="0"/>
        <v>0</v>
      </c>
      <c r="L22" s="62">
        <f t="shared" si="1"/>
        <v>0</v>
      </c>
      <c r="M22" s="24" t="str">
        <f t="shared" si="2"/>
        <v>HC</v>
      </c>
      <c r="N22" s="24" t="str">
        <f t="shared" si="3"/>
        <v>HC</v>
      </c>
    </row>
    <row r="23" spans="1:14">
      <c r="A23" s="216">
        <v>15</v>
      </c>
      <c r="B23" s="194">
        <f>дети!A15</f>
        <v>0</v>
      </c>
      <c r="C23" s="217">
        <v>0</v>
      </c>
      <c r="D23" s="217">
        <v>0</v>
      </c>
      <c r="E23" s="217">
        <v>0</v>
      </c>
      <c r="F23" s="217">
        <v>0</v>
      </c>
      <c r="G23" s="217">
        <v>0</v>
      </c>
      <c r="H23" s="217">
        <v>0</v>
      </c>
      <c r="I23" s="217">
        <v>0</v>
      </c>
      <c r="J23" s="217">
        <v>0</v>
      </c>
      <c r="K23" s="61">
        <f t="shared" si="0"/>
        <v>0</v>
      </c>
      <c r="L23" s="62">
        <f t="shared" si="1"/>
        <v>0</v>
      </c>
      <c r="M23" s="24" t="str">
        <f t="shared" si="2"/>
        <v>HC</v>
      </c>
      <c r="N23" s="24" t="str">
        <f t="shared" si="3"/>
        <v>HC</v>
      </c>
    </row>
    <row r="24" spans="1:14">
      <c r="A24" s="216">
        <v>16</v>
      </c>
      <c r="B24" s="194">
        <f>дети!A16</f>
        <v>0</v>
      </c>
      <c r="C24" s="217">
        <v>0</v>
      </c>
      <c r="D24" s="217">
        <v>0</v>
      </c>
      <c r="E24" s="217">
        <v>0</v>
      </c>
      <c r="F24" s="217">
        <v>0</v>
      </c>
      <c r="G24" s="217">
        <v>0</v>
      </c>
      <c r="H24" s="217">
        <v>0</v>
      </c>
      <c r="I24" s="217">
        <v>0</v>
      </c>
      <c r="J24" s="217">
        <v>0</v>
      </c>
      <c r="K24" s="61">
        <f t="shared" si="0"/>
        <v>0</v>
      </c>
      <c r="L24" s="62">
        <f t="shared" si="1"/>
        <v>0</v>
      </c>
      <c r="M24" s="24" t="str">
        <f t="shared" si="2"/>
        <v>HC</v>
      </c>
      <c r="N24" s="24" t="str">
        <f t="shared" si="3"/>
        <v>HC</v>
      </c>
    </row>
    <row r="25" spans="1:14">
      <c r="A25" s="216">
        <v>17</v>
      </c>
      <c r="B25" s="194">
        <f>дети!A17</f>
        <v>0</v>
      </c>
      <c r="C25" s="217">
        <v>0</v>
      </c>
      <c r="D25" s="217">
        <v>0</v>
      </c>
      <c r="E25" s="217">
        <v>0</v>
      </c>
      <c r="F25" s="217">
        <v>0</v>
      </c>
      <c r="G25" s="217">
        <v>0</v>
      </c>
      <c r="H25" s="217">
        <v>0</v>
      </c>
      <c r="I25" s="217">
        <v>0</v>
      </c>
      <c r="J25" s="217">
        <v>0</v>
      </c>
      <c r="K25" s="61">
        <f t="shared" si="0"/>
        <v>0</v>
      </c>
      <c r="L25" s="62">
        <f t="shared" si="1"/>
        <v>0</v>
      </c>
      <c r="M25" s="24" t="str">
        <f t="shared" si="2"/>
        <v>HC</v>
      </c>
      <c r="N25" s="24" t="str">
        <f t="shared" si="3"/>
        <v>HC</v>
      </c>
    </row>
    <row r="26" spans="1:14">
      <c r="A26" s="216">
        <v>18</v>
      </c>
      <c r="B26" s="194">
        <f>дети!A18</f>
        <v>0</v>
      </c>
      <c r="C26" s="217">
        <v>0</v>
      </c>
      <c r="D26" s="217">
        <v>0</v>
      </c>
      <c r="E26" s="217">
        <v>0</v>
      </c>
      <c r="F26" s="217">
        <v>0</v>
      </c>
      <c r="G26" s="217">
        <v>0</v>
      </c>
      <c r="H26" s="217">
        <v>0</v>
      </c>
      <c r="I26" s="217">
        <v>0</v>
      </c>
      <c r="J26" s="217">
        <v>0</v>
      </c>
      <c r="K26" s="61">
        <f t="shared" si="0"/>
        <v>0</v>
      </c>
      <c r="L26" s="62">
        <f t="shared" si="1"/>
        <v>0</v>
      </c>
      <c r="M26" s="24" t="str">
        <f t="shared" si="2"/>
        <v>HC</v>
      </c>
      <c r="N26" s="24" t="str">
        <f t="shared" si="3"/>
        <v>HC</v>
      </c>
    </row>
    <row r="27" spans="1:14">
      <c r="A27" s="216">
        <v>19</v>
      </c>
      <c r="B27" s="194">
        <f>дети!A19</f>
        <v>0</v>
      </c>
      <c r="C27" s="217">
        <v>0</v>
      </c>
      <c r="D27" s="217">
        <v>0</v>
      </c>
      <c r="E27" s="217">
        <v>0</v>
      </c>
      <c r="F27" s="217">
        <v>0</v>
      </c>
      <c r="G27" s="217">
        <v>0</v>
      </c>
      <c r="H27" s="217">
        <v>0</v>
      </c>
      <c r="I27" s="217">
        <v>0</v>
      </c>
      <c r="J27" s="217">
        <v>0</v>
      </c>
      <c r="K27" s="61">
        <f t="shared" si="0"/>
        <v>0</v>
      </c>
      <c r="L27" s="62">
        <f t="shared" si="1"/>
        <v>0</v>
      </c>
      <c r="M27" s="24" t="str">
        <f t="shared" si="2"/>
        <v>HC</v>
      </c>
      <c r="N27" s="24" t="str">
        <f t="shared" si="3"/>
        <v>HC</v>
      </c>
    </row>
    <row r="28" spans="1:14">
      <c r="A28" s="216">
        <v>20</v>
      </c>
      <c r="B28" s="194">
        <f>дети!A20</f>
        <v>0</v>
      </c>
      <c r="C28" s="217">
        <v>0</v>
      </c>
      <c r="D28" s="217">
        <v>0</v>
      </c>
      <c r="E28" s="217">
        <v>0</v>
      </c>
      <c r="F28" s="217">
        <v>0</v>
      </c>
      <c r="G28" s="217">
        <v>0</v>
      </c>
      <c r="H28" s="217">
        <v>0</v>
      </c>
      <c r="I28" s="217">
        <v>0</v>
      </c>
      <c r="J28" s="217">
        <v>0</v>
      </c>
      <c r="K28" s="61">
        <f t="shared" si="0"/>
        <v>0</v>
      </c>
      <c r="L28" s="62">
        <f t="shared" si="1"/>
        <v>0</v>
      </c>
      <c r="M28" s="24" t="str">
        <f t="shared" ref="M28:N36" si="4">IF(K28=3,"B",IF(K28&gt;=2,"C","HC"))</f>
        <v>HC</v>
      </c>
      <c r="N28" s="24" t="str">
        <f t="shared" si="4"/>
        <v>HC</v>
      </c>
    </row>
    <row r="29" spans="1:14">
      <c r="A29" s="216">
        <v>21</v>
      </c>
      <c r="B29" s="194">
        <f>дети!A21</f>
        <v>0</v>
      </c>
      <c r="C29" s="217">
        <v>0</v>
      </c>
      <c r="D29" s="217">
        <v>0</v>
      </c>
      <c r="E29" s="217">
        <v>0</v>
      </c>
      <c r="F29" s="217">
        <v>0</v>
      </c>
      <c r="G29" s="217">
        <v>0</v>
      </c>
      <c r="H29" s="217">
        <v>0</v>
      </c>
      <c r="I29" s="217">
        <v>0</v>
      </c>
      <c r="J29" s="217">
        <v>0</v>
      </c>
      <c r="K29" s="61">
        <f t="shared" si="0"/>
        <v>0</v>
      </c>
      <c r="L29" s="62">
        <f t="shared" si="1"/>
        <v>0</v>
      </c>
      <c r="M29" s="24" t="str">
        <f t="shared" si="4"/>
        <v>HC</v>
      </c>
      <c r="N29" s="24" t="str">
        <f t="shared" si="4"/>
        <v>HC</v>
      </c>
    </row>
    <row r="30" spans="1:14">
      <c r="A30" s="216">
        <v>22</v>
      </c>
      <c r="B30" s="194">
        <f>дети!A22</f>
        <v>0</v>
      </c>
      <c r="C30" s="217">
        <v>0</v>
      </c>
      <c r="D30" s="217">
        <v>0</v>
      </c>
      <c r="E30" s="217">
        <v>0</v>
      </c>
      <c r="F30" s="217">
        <v>0</v>
      </c>
      <c r="G30" s="217">
        <v>0</v>
      </c>
      <c r="H30" s="217">
        <v>0</v>
      </c>
      <c r="I30" s="217">
        <v>0</v>
      </c>
      <c r="J30" s="217">
        <v>0</v>
      </c>
      <c r="K30" s="61">
        <f t="shared" si="0"/>
        <v>0</v>
      </c>
      <c r="L30" s="62">
        <f t="shared" si="1"/>
        <v>0</v>
      </c>
      <c r="M30" s="24" t="str">
        <f t="shared" si="4"/>
        <v>HC</v>
      </c>
      <c r="N30" s="24" t="str">
        <f t="shared" si="4"/>
        <v>HC</v>
      </c>
    </row>
    <row r="31" spans="1:14">
      <c r="A31" s="216">
        <v>23</v>
      </c>
      <c r="B31" s="194">
        <f>дети!A23</f>
        <v>0</v>
      </c>
      <c r="C31" s="217">
        <v>0</v>
      </c>
      <c r="D31" s="217">
        <v>0</v>
      </c>
      <c r="E31" s="217">
        <v>0</v>
      </c>
      <c r="F31" s="217">
        <v>0</v>
      </c>
      <c r="G31" s="217">
        <v>0</v>
      </c>
      <c r="H31" s="217">
        <v>0</v>
      </c>
      <c r="I31" s="217">
        <v>0</v>
      </c>
      <c r="J31" s="217">
        <v>0</v>
      </c>
      <c r="K31" s="61">
        <f t="shared" si="0"/>
        <v>0</v>
      </c>
      <c r="L31" s="62">
        <f t="shared" si="1"/>
        <v>0</v>
      </c>
      <c r="M31" s="24" t="str">
        <f t="shared" si="4"/>
        <v>HC</v>
      </c>
      <c r="N31" s="24" t="str">
        <f t="shared" si="4"/>
        <v>HC</v>
      </c>
    </row>
    <row r="32" spans="1:14">
      <c r="A32" s="216">
        <v>24</v>
      </c>
      <c r="B32" s="194">
        <f>дети!A24</f>
        <v>0</v>
      </c>
      <c r="C32" s="217">
        <v>0</v>
      </c>
      <c r="D32" s="217">
        <v>0</v>
      </c>
      <c r="E32" s="217">
        <v>0</v>
      </c>
      <c r="F32" s="217">
        <v>0</v>
      </c>
      <c r="G32" s="217">
        <v>0</v>
      </c>
      <c r="H32" s="217">
        <v>0</v>
      </c>
      <c r="I32" s="217">
        <v>0</v>
      </c>
      <c r="J32" s="217">
        <v>0</v>
      </c>
      <c r="K32" s="61">
        <f t="shared" si="0"/>
        <v>0</v>
      </c>
      <c r="L32" s="62">
        <f t="shared" si="1"/>
        <v>0</v>
      </c>
      <c r="M32" s="24" t="str">
        <f t="shared" si="4"/>
        <v>HC</v>
      </c>
      <c r="N32" s="24" t="str">
        <f t="shared" si="4"/>
        <v>HC</v>
      </c>
    </row>
    <row r="33" spans="1:14">
      <c r="A33" s="216">
        <v>25</v>
      </c>
      <c r="B33" s="194">
        <f>дети!A25</f>
        <v>0</v>
      </c>
      <c r="C33" s="217">
        <v>0</v>
      </c>
      <c r="D33" s="217">
        <v>0</v>
      </c>
      <c r="E33" s="217">
        <v>0</v>
      </c>
      <c r="F33" s="217">
        <v>0</v>
      </c>
      <c r="G33" s="217">
        <v>0</v>
      </c>
      <c r="H33" s="217">
        <v>0</v>
      </c>
      <c r="I33" s="217">
        <v>0</v>
      </c>
      <c r="J33" s="217">
        <v>0</v>
      </c>
      <c r="K33" s="61">
        <f t="shared" si="0"/>
        <v>0</v>
      </c>
      <c r="L33" s="62">
        <f>(D33+F33+H33+J33)/4</f>
        <v>0</v>
      </c>
      <c r="M33" s="24" t="str">
        <f t="shared" si="4"/>
        <v>HC</v>
      </c>
      <c r="N33" s="24" t="str">
        <f>IF(L33=3,"B",IF(L33&gt;=2,"C","HC"))</f>
        <v>HC</v>
      </c>
    </row>
    <row r="34" spans="1:14">
      <c r="A34" s="216">
        <v>26</v>
      </c>
      <c r="B34" s="194">
        <f>дети!A26</f>
        <v>0</v>
      </c>
      <c r="C34" s="217">
        <v>0</v>
      </c>
      <c r="D34" s="217">
        <v>0</v>
      </c>
      <c r="E34" s="217">
        <v>0</v>
      </c>
      <c r="F34" s="217">
        <v>0</v>
      </c>
      <c r="G34" s="217">
        <v>0</v>
      </c>
      <c r="H34" s="217">
        <v>0</v>
      </c>
      <c r="I34" s="217">
        <v>0</v>
      </c>
      <c r="J34" s="217">
        <v>0</v>
      </c>
      <c r="K34" s="61">
        <f t="shared" si="0"/>
        <v>0</v>
      </c>
      <c r="L34" s="62">
        <f t="shared" si="1"/>
        <v>0</v>
      </c>
      <c r="M34" s="24" t="str">
        <f t="shared" si="4"/>
        <v>HC</v>
      </c>
      <c r="N34" s="24" t="str">
        <f t="shared" si="4"/>
        <v>HC</v>
      </c>
    </row>
    <row r="35" spans="1:14">
      <c r="A35" s="216">
        <v>27</v>
      </c>
      <c r="B35" s="194">
        <f>дети!A27</f>
        <v>0</v>
      </c>
      <c r="C35" s="217">
        <v>0</v>
      </c>
      <c r="D35" s="217">
        <v>0</v>
      </c>
      <c r="E35" s="217">
        <v>0</v>
      </c>
      <c r="F35" s="217">
        <v>0</v>
      </c>
      <c r="G35" s="217">
        <v>0</v>
      </c>
      <c r="H35" s="217">
        <v>0</v>
      </c>
      <c r="I35" s="217">
        <v>0</v>
      </c>
      <c r="J35" s="217">
        <v>0</v>
      </c>
      <c r="K35" s="61">
        <f t="shared" si="0"/>
        <v>0</v>
      </c>
      <c r="L35" s="62">
        <f>(D35+F35+H35+J35)/4</f>
        <v>0</v>
      </c>
      <c r="M35" s="24" t="str">
        <f t="shared" si="4"/>
        <v>HC</v>
      </c>
      <c r="N35" s="24" t="str">
        <f>IF(L35=3,"B",IF(L35&gt;=2,"C","HC"))</f>
        <v>HC</v>
      </c>
    </row>
    <row r="36" spans="1:14">
      <c r="A36" s="216">
        <v>28</v>
      </c>
      <c r="B36" s="194">
        <f>дети!A28</f>
        <v>0</v>
      </c>
      <c r="C36" s="217">
        <v>2</v>
      </c>
      <c r="D36" s="27">
        <v>3</v>
      </c>
      <c r="E36" s="27">
        <v>2</v>
      </c>
      <c r="F36" s="27">
        <v>3</v>
      </c>
      <c r="G36" s="27">
        <v>2</v>
      </c>
      <c r="H36" s="27">
        <v>3</v>
      </c>
      <c r="I36" s="27">
        <v>2</v>
      </c>
      <c r="J36" s="27">
        <v>2</v>
      </c>
      <c r="K36" s="61">
        <f t="shared" si="0"/>
        <v>2</v>
      </c>
      <c r="L36" s="62">
        <f>(D36+F36+H36+J36)/4</f>
        <v>2.75</v>
      </c>
      <c r="M36" s="24" t="str">
        <f t="shared" si="4"/>
        <v>C</v>
      </c>
      <c r="N36" s="24" t="str">
        <f>IF(L36=3,"B",IF(L36&gt;=2,"C","HC"))</f>
        <v>C</v>
      </c>
    </row>
    <row r="37" spans="1:14">
      <c r="A37" s="182" t="s">
        <v>24</v>
      </c>
      <c r="B37" s="218"/>
      <c r="C37" s="58" t="e">
        <f>SUM(C9:C36)/дети!G2</f>
        <v>#DIV/0!</v>
      </c>
      <c r="D37" s="58" t="e">
        <f>SUM(D9:D36)/дети!G2</f>
        <v>#DIV/0!</v>
      </c>
      <c r="E37" s="58" t="e">
        <f>SUM(E9:E36)/дети!G2</f>
        <v>#DIV/0!</v>
      </c>
      <c r="F37" s="58" t="e">
        <f>SUM(F9:F36)/дети!G2</f>
        <v>#DIV/0!</v>
      </c>
      <c r="G37" s="58" t="e">
        <f>SUM(G9:G36)/дети!G2</f>
        <v>#DIV/0!</v>
      </c>
      <c r="H37" s="58" t="e">
        <f>SUM(H9:H36)/дети!G2</f>
        <v>#DIV/0!</v>
      </c>
      <c r="I37" s="58" t="e">
        <f>SUM(I9:I36)/дети!G2</f>
        <v>#DIV/0!</v>
      </c>
      <c r="J37" s="58" t="e">
        <f>SUM(J9:J36)/дети!G2</f>
        <v>#DIV/0!</v>
      </c>
      <c r="K37" s="58" t="e">
        <f>SUM(K9:K36)/дети!G2</f>
        <v>#DIV/0!</v>
      </c>
      <c r="L37" s="58" t="e">
        <f>SUM(L9:L36)/дети!G2</f>
        <v>#DIV/0!</v>
      </c>
      <c r="M37" s="15"/>
      <c r="N37" s="15"/>
    </row>
    <row r="38" spans="1:14">
      <c r="A38" s="57"/>
      <c r="B38" s="50" t="s">
        <v>31</v>
      </c>
      <c r="C38" s="51" t="e">
        <f>COUNTIF(C9:C36,"=3")/дети!G2</f>
        <v>#DIV/0!</v>
      </c>
      <c r="D38" s="51" t="e">
        <f>COUNTIF(D9:D36,"=3")/дети!G2</f>
        <v>#DIV/0!</v>
      </c>
      <c r="E38" s="51" t="e">
        <f>COUNTIF(E9:E36,"=3")/дети!G2</f>
        <v>#DIV/0!</v>
      </c>
      <c r="F38" s="51" t="e">
        <f>COUNTIF(F9:F36,"=3")/дети!G2</f>
        <v>#DIV/0!</v>
      </c>
      <c r="G38" s="51" t="e">
        <f>COUNTIF(G9:G36,"=3")/дети!G2</f>
        <v>#DIV/0!</v>
      </c>
      <c r="H38" s="51" t="e">
        <f>COUNTIF(H9:H36,"=3")/дети!G2</f>
        <v>#DIV/0!</v>
      </c>
      <c r="I38" s="51" t="e">
        <f>COUNTIF(I9:I36,"=3")/дети!G2</f>
        <v>#DIV/0!</v>
      </c>
      <c r="J38" s="51" t="e">
        <f>COUNTIF(J9:J36,"=3")/дети!G2</f>
        <v>#DIV/0!</v>
      </c>
      <c r="K38" s="25" t="e">
        <f>COUNTIF(K9:K36,"=3")/дети!G2</f>
        <v>#DIV/0!</v>
      </c>
      <c r="L38" s="25" t="e">
        <f>COUNTIF(L9:L36,"=3")/дети!G2</f>
        <v>#DIV/0!</v>
      </c>
      <c r="M38" s="23"/>
      <c r="N38" s="23"/>
    </row>
    <row r="39" spans="1:14" ht="22.5">
      <c r="A39" s="57"/>
      <c r="B39" s="52" t="s">
        <v>32</v>
      </c>
      <c r="C39" s="51" t="e">
        <f>COUNTIF(C9:C36,"=2")/дети!G2</f>
        <v>#DIV/0!</v>
      </c>
      <c r="D39" s="51" t="e">
        <f>COUNTIF(D9:D36,"=2")/дети!G2</f>
        <v>#DIV/0!</v>
      </c>
      <c r="E39" s="51" t="e">
        <f>COUNTIF(E9:E36,"=2")/дети!G2</f>
        <v>#DIV/0!</v>
      </c>
      <c r="F39" s="51" t="e">
        <f>COUNTIF(F9:F36,"=2")/дети!G2</f>
        <v>#DIV/0!</v>
      </c>
      <c r="G39" s="51" t="e">
        <f>COUNTIF(G9:G36,"=2")/дети!G2</f>
        <v>#DIV/0!</v>
      </c>
      <c r="H39" s="51" t="e">
        <f>COUNTIF(H9:H36,"=2")/дети!G2</f>
        <v>#DIV/0!</v>
      </c>
      <c r="I39" s="51" t="e">
        <f>COUNTIF(I9:I36,"=2")/дети!G2</f>
        <v>#DIV/0!</v>
      </c>
      <c r="J39" s="51" t="e">
        <f>COUNTIF(J9:J36,"=2")/дети!G2</f>
        <v>#DIV/0!</v>
      </c>
      <c r="K39" s="25" t="e">
        <f>100%-(K40+K38)</f>
        <v>#DIV/0!</v>
      </c>
      <c r="L39" s="25" t="e">
        <f>100%-(L40+L38)</f>
        <v>#DIV/0!</v>
      </c>
      <c r="M39" s="23"/>
      <c r="N39" s="23"/>
    </row>
    <row r="40" spans="1:14">
      <c r="A40" s="57"/>
      <c r="B40" s="50" t="s">
        <v>30</v>
      </c>
      <c r="C40" s="51" t="e">
        <f>COUNTIF(C9:C36,"=1")/дети!G2</f>
        <v>#DIV/0!</v>
      </c>
      <c r="D40" s="51" t="e">
        <f>COUNTIF(D9:D36,"=1")/дети!G2</f>
        <v>#DIV/0!</v>
      </c>
      <c r="E40" s="51" t="e">
        <f>COUNTIF(E9:E36,"=1")/дети!G2</f>
        <v>#DIV/0!</v>
      </c>
      <c r="F40" s="51" t="e">
        <f>COUNTIF(F9:F36,"=1")/дети!G2</f>
        <v>#DIV/0!</v>
      </c>
      <c r="G40" s="51" t="e">
        <f>COUNTIF(G9:G36,"=1")/дети!G2</f>
        <v>#DIV/0!</v>
      </c>
      <c r="H40" s="51" t="e">
        <f>COUNTIF(H9:H36,"=1")/дети!G2</f>
        <v>#DIV/0!</v>
      </c>
      <c r="I40" s="51" t="e">
        <f>COUNTIF(I9:I36,"=1")/дети!G2</f>
        <v>#DIV/0!</v>
      </c>
      <c r="J40" s="51" t="e">
        <f>COUNTIF(J9:J36,"=1")/дети!G2</f>
        <v>#DIV/0!</v>
      </c>
      <c r="K40" s="30" t="e">
        <f>COUNTIF(K9:K36,"&lt;2")/дети!G2</f>
        <v>#DIV/0!</v>
      </c>
      <c r="L40" s="30" t="e">
        <f>COUNTIF(L9:L36,"&lt;2")/дети!G2</f>
        <v>#DIV/0!</v>
      </c>
      <c r="M40" s="23"/>
      <c r="N40" s="23"/>
    </row>
    <row r="41" spans="1:14">
      <c r="A41" s="12" t="s">
        <v>25</v>
      </c>
    </row>
  </sheetData>
  <mergeCells count="9">
    <mergeCell ref="M5:N7"/>
    <mergeCell ref="K5:L7"/>
    <mergeCell ref="E5:F7"/>
    <mergeCell ref="A37:B37"/>
    <mergeCell ref="A5:A8"/>
    <mergeCell ref="B5:B8"/>
    <mergeCell ref="C5:D7"/>
    <mergeCell ref="I5:J7"/>
    <mergeCell ref="G5:H7"/>
  </mergeCells>
  <phoneticPr fontId="0" type="noConversion"/>
  <pageMargins left="0.2" right="0.32" top="0.17" bottom="0.22" header="0.3" footer="0.3"/>
  <pageSetup paperSize="9" scale="67" orientation="landscape" verticalDpi="0" r:id="rId1"/>
  <rowBreaks count="2" manualBreakCount="2">
    <brk id="41" max="16383" man="1"/>
    <brk id="56" max="16383" man="1"/>
  </rowBreaks>
  <colBreaks count="1" manualBreakCount="1">
    <brk id="14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D37" sqref="D37"/>
    </sheetView>
  </sheetViews>
  <sheetFormatPr defaultColWidth="8.85546875" defaultRowHeight="15"/>
  <cols>
    <col min="1" max="1" width="26.85546875" customWidth="1"/>
    <col min="6" max="6" width="23" customWidth="1"/>
    <col min="7" max="7" width="11.140625" customWidth="1"/>
  </cols>
  <sheetData>
    <row r="1" spans="1:16" ht="15.75" thickBot="1">
      <c r="A1" s="78"/>
    </row>
    <row r="2" spans="1:16" ht="23.25" thickBot="1">
      <c r="A2" s="78"/>
      <c r="E2" s="3" t="s">
        <v>26</v>
      </c>
      <c r="F2" s="4"/>
      <c r="G2" s="2">
        <v>0</v>
      </c>
    </row>
    <row r="3" spans="1:16" ht="15.75" thickBot="1">
      <c r="A3" s="78"/>
    </row>
    <row r="4" spans="1:16" ht="15.75" thickBot="1">
      <c r="A4" s="78"/>
    </row>
    <row r="5" spans="1:16" ht="15.75" thickBot="1">
      <c r="A5" s="78"/>
    </row>
    <row r="6" spans="1:16" ht="15.75" thickBot="1">
      <c r="A6" s="78"/>
    </row>
    <row r="7" spans="1:16" ht="16.5" thickBot="1">
      <c r="A7" s="78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8" spans="1:16" ht="16.5" thickBot="1">
      <c r="A8" s="78"/>
      <c r="D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ht="15.75" thickBot="1">
      <c r="A9" s="78"/>
    </row>
    <row r="10" spans="1:16" ht="15.75" thickBot="1">
      <c r="A10" s="78"/>
    </row>
    <row r="11" spans="1:16" ht="15.75" thickBot="1">
      <c r="A11" s="78"/>
    </row>
    <row r="12" spans="1:16" ht="15.75" thickBot="1">
      <c r="A12" s="78"/>
    </row>
    <row r="13" spans="1:16" ht="15.75" thickBot="1">
      <c r="A13" s="78"/>
    </row>
    <row r="14" spans="1:16" ht="15.75" thickBot="1">
      <c r="A14" s="78"/>
    </row>
    <row r="15" spans="1:16" ht="15.75" thickBot="1">
      <c r="A15" s="78"/>
    </row>
    <row r="16" spans="1:16" ht="15.75" thickBot="1">
      <c r="A16" s="78"/>
    </row>
    <row r="17" spans="1:8" ht="15.75" thickBot="1">
      <c r="A17" s="78"/>
    </row>
    <row r="18" spans="1:8" ht="15.75" thickBot="1">
      <c r="A18" s="78"/>
    </row>
    <row r="19" spans="1:8" ht="15.75" thickBot="1">
      <c r="A19" s="78"/>
    </row>
    <row r="20" spans="1:8" ht="15.75" thickBot="1">
      <c r="A20" s="78"/>
    </row>
    <row r="21" spans="1:8" ht="15.75" thickBot="1">
      <c r="A21" s="78"/>
    </row>
    <row r="22" spans="1:8" ht="15.75" thickBot="1">
      <c r="A22" s="78"/>
    </row>
    <row r="23" spans="1:8" ht="15.75" thickBot="1">
      <c r="A23" s="78"/>
    </row>
    <row r="24" spans="1:8" ht="15.75" thickBot="1">
      <c r="A24" s="78"/>
    </row>
    <row r="25" spans="1:8" ht="15.75" thickBot="1">
      <c r="A25" s="78"/>
    </row>
    <row r="26" spans="1:8" ht="15.75" thickBot="1">
      <c r="A26" s="78"/>
    </row>
    <row r="27" spans="1:8" ht="15.75" thickBot="1">
      <c r="A27" s="78"/>
    </row>
    <row r="28" spans="1:8" ht="15.75" thickBot="1">
      <c r="A28" s="78"/>
    </row>
    <row r="29" spans="1:8" ht="15.75" thickBot="1">
      <c r="A29" s="78"/>
    </row>
    <row r="30" spans="1:8" ht="20.25">
      <c r="A30" s="41" t="s">
        <v>123</v>
      </c>
      <c r="B30" s="42"/>
      <c r="C30" s="42"/>
      <c r="D30" s="42"/>
      <c r="E30" s="42"/>
      <c r="F30" s="42"/>
      <c r="G30" s="42"/>
      <c r="H30" s="42"/>
    </row>
    <row r="31" spans="1:8" ht="18.75">
      <c r="A31" s="105" t="s">
        <v>124</v>
      </c>
      <c r="B31" s="42"/>
      <c r="C31" s="42"/>
      <c r="D31" s="42"/>
      <c r="E31" s="42"/>
      <c r="F31" s="42"/>
      <c r="G31" s="42"/>
      <c r="H31" s="42"/>
    </row>
    <row r="32" spans="1:8" ht="18.75">
      <c r="A32" s="105" t="s">
        <v>125</v>
      </c>
      <c r="B32" s="42"/>
      <c r="C32" s="42"/>
      <c r="D32" s="42"/>
      <c r="E32" s="42"/>
      <c r="F32" s="42"/>
      <c r="G32" s="42"/>
      <c r="H32" s="42"/>
    </row>
  </sheetData>
  <phoneticPr fontId="0" type="noConversion"/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workbookViewId="0">
      <selection activeCell="A10" sqref="A10"/>
    </sheetView>
  </sheetViews>
  <sheetFormatPr defaultColWidth="8.85546875" defaultRowHeight="15"/>
  <sheetData>
    <row r="2" spans="1:12">
      <c r="A2" s="35" t="s">
        <v>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>
      <c r="A3" s="34" t="s">
        <v>43</v>
      </c>
    </row>
    <row r="4" spans="1:12">
      <c r="A4" s="34" t="s">
        <v>34</v>
      </c>
    </row>
    <row r="5" spans="1:12">
      <c r="A5" s="34" t="s">
        <v>35</v>
      </c>
    </row>
    <row r="6" spans="1:12">
      <c r="A6" s="34"/>
    </row>
    <row r="7" spans="1:12">
      <c r="A7" s="35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</row>
    <row r="8" spans="1:12">
      <c r="A8" s="34" t="s">
        <v>36</v>
      </c>
    </row>
    <row r="9" spans="1:12">
      <c r="A9" s="34" t="s">
        <v>44</v>
      </c>
    </row>
    <row r="10" spans="1:12">
      <c r="A10" s="34" t="s">
        <v>46</v>
      </c>
    </row>
    <row r="11" spans="1:12">
      <c r="A11" s="34" t="s">
        <v>45</v>
      </c>
    </row>
  </sheetData>
  <phoneticPr fontId="0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мониторинг</vt:lpstr>
      <vt:lpstr>физкультура</vt:lpstr>
      <vt:lpstr>соц-ком</vt:lpstr>
      <vt:lpstr>познават</vt:lpstr>
      <vt:lpstr>речевое</vt:lpstr>
      <vt:lpstr>худ-эст</vt:lpstr>
      <vt:lpstr>музыка</vt:lpstr>
      <vt:lpstr>дети</vt:lpstr>
      <vt:lpstr>Аннотация</vt:lpstr>
      <vt:lpstr>музыка!Область_печати</vt:lpstr>
      <vt:lpstr>познават!Область_печати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Заведующий</cp:lastModifiedBy>
  <cp:lastPrinted>2021-05-06T09:26:03Z</cp:lastPrinted>
  <dcterms:created xsi:type="dcterms:W3CDTF">2016-10-26T13:02:38Z</dcterms:created>
  <dcterms:modified xsi:type="dcterms:W3CDTF">2022-11-11T13:05:38Z</dcterms:modified>
</cp:coreProperties>
</file>